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tnampolice-my.sharepoint.com/personal/julie_quinn_putnampolice_com/Documents/"/>
    </mc:Choice>
  </mc:AlternateContent>
  <xr:revisionPtr revIDLastSave="59" documentId="8_{8802A24A-8D50-42C7-B43E-346ED138ECC5}" xr6:coauthVersionLast="47" xr6:coauthVersionMax="47" xr10:uidLastSave="{5B99D5F3-4E07-418D-94DF-B82F2CEC2552}"/>
  <bookViews>
    <workbookView xWindow="-120" yWindow="-120" windowWidth="20730" windowHeight="11160" activeTab="2" xr2:uid="{00000000-000D-0000-FFFF-FFFF00000000}"/>
  </bookViews>
  <sheets>
    <sheet name="DA REPORT" sheetId="1" r:id="rId1"/>
    <sheet name="EXPENSES" sheetId="2" r:id="rId2"/>
    <sheet name="REVENUES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2" sheetId="12" r:id="rId11"/>
    <sheet name="Sheet13" sheetId="13" r:id="rId12"/>
    <sheet name="Sheet14" sheetId="14" r:id="rId13"/>
    <sheet name="Sheet15" sheetId="15" r:id="rId14"/>
    <sheet name="Sheet16" sheetId="16" r:id="rId15"/>
  </sheets>
  <definedNames>
    <definedName name="_xlnm.Print_Area" localSheetId="1">EXPENSES!$A$1:$H$77</definedName>
    <definedName name="_xlnm.Print_Titles" localSheetId="2">REVENUES!$5:$6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2" l="1"/>
  <c r="G73" i="2"/>
  <c r="F73" i="2"/>
  <c r="E73" i="2"/>
  <c r="H92" i="3"/>
  <c r="H96" i="3"/>
  <c r="G92" i="3"/>
  <c r="G96" i="3"/>
  <c r="F92" i="3"/>
  <c r="F96" i="3" s="1"/>
  <c r="E92" i="3"/>
  <c r="E96" i="3"/>
  <c r="G32" i="1"/>
  <c r="I32" i="1"/>
  <c r="H32" i="3"/>
  <c r="I16" i="1"/>
  <c r="I21" i="1" s="1"/>
  <c r="I25" i="1" s="1"/>
  <c r="I34" i="1" s="1"/>
  <c r="G16" i="1"/>
  <c r="G21" i="1"/>
  <c r="G25" i="1" s="1"/>
  <c r="G34" i="1" s="1"/>
  <c r="F32" i="3"/>
  <c r="G32" i="3"/>
  <c r="H75" i="3"/>
  <c r="H79" i="3"/>
  <c r="G75" i="3"/>
  <c r="G79" i="3"/>
  <c r="F75" i="3"/>
  <c r="F79" i="3"/>
  <c r="E75" i="3"/>
  <c r="E79" i="3"/>
  <c r="E67" i="3"/>
  <c r="E71" i="3"/>
  <c r="F32" i="1"/>
  <c r="H26" i="3"/>
  <c r="G26" i="3"/>
  <c r="F26" i="3"/>
  <c r="E26" i="3"/>
  <c r="H32" i="2"/>
  <c r="H67" i="3"/>
  <c r="H71" i="3"/>
  <c r="F16" i="1"/>
  <c r="F21" i="1"/>
  <c r="F25" i="1" s="1"/>
  <c r="F34" i="1" s="1"/>
  <c r="G42" i="2"/>
  <c r="H63" i="2"/>
  <c r="G63" i="2"/>
  <c r="G75" i="2"/>
  <c r="F63" i="2"/>
  <c r="E63" i="2"/>
  <c r="G32" i="2"/>
  <c r="G22" i="2"/>
  <c r="H11" i="2"/>
  <c r="H22" i="2"/>
  <c r="H42" i="2"/>
  <c r="H56" i="2"/>
  <c r="G11" i="2"/>
  <c r="G56" i="2"/>
  <c r="F11" i="2"/>
  <c r="F22" i="2"/>
  <c r="F32" i="2"/>
  <c r="F42" i="2"/>
  <c r="F56" i="2"/>
  <c r="E11" i="2"/>
  <c r="E50" i="2" s="1"/>
  <c r="E75" i="2" s="1"/>
  <c r="E22" i="2"/>
  <c r="E32" i="2"/>
  <c r="E42" i="2"/>
  <c r="E56" i="2"/>
  <c r="F67" i="3"/>
  <c r="F71" i="3"/>
  <c r="H84" i="3"/>
  <c r="H88" i="3" s="1"/>
  <c r="G84" i="3"/>
  <c r="G88" i="3" s="1"/>
  <c r="F84" i="3"/>
  <c r="F88" i="3"/>
  <c r="E84" i="3"/>
  <c r="E88" i="3" s="1"/>
  <c r="H14" i="3"/>
  <c r="H34" i="3" s="1"/>
  <c r="G14" i="3"/>
  <c r="G34" i="3"/>
  <c r="F14" i="3"/>
  <c r="E14" i="3"/>
  <c r="E32" i="3"/>
  <c r="H47" i="3"/>
  <c r="H52" i="3"/>
  <c r="G67" i="3"/>
  <c r="G71" i="3" s="1"/>
  <c r="G47" i="3"/>
  <c r="G52" i="3"/>
  <c r="F47" i="3"/>
  <c r="F52" i="3"/>
  <c r="E47" i="3"/>
  <c r="E52" i="3" s="1"/>
  <c r="H59" i="3"/>
  <c r="H63" i="3"/>
  <c r="G59" i="3"/>
  <c r="G63" i="3"/>
  <c r="F59" i="3"/>
  <c r="F63" i="3" s="1"/>
  <c r="E59" i="3"/>
  <c r="E63" i="3"/>
  <c r="H20" i="3"/>
  <c r="G20" i="3"/>
  <c r="F20" i="3"/>
  <c r="E20" i="3"/>
  <c r="G50" i="2"/>
  <c r="E34" i="3"/>
  <c r="F34" i="3" l="1"/>
  <c r="F50" i="2"/>
  <c r="F75" i="2" s="1"/>
  <c r="H50" i="2"/>
  <c r="H75" i="2" s="1"/>
</calcChain>
</file>

<file path=xl/sharedStrings.xml><?xml version="1.0" encoding="utf-8"?>
<sst xmlns="http://schemas.openxmlformats.org/spreadsheetml/2006/main" count="257" uniqueCount="165">
  <si>
    <t xml:space="preserve">                        </t>
  </si>
  <si>
    <r>
      <t xml:space="preserve">                              </t>
    </r>
    <r>
      <rPr>
        <b/>
        <sz val="11"/>
        <rFont val="Arial"/>
        <family val="2"/>
      </rPr>
      <t>REPORT OF THE</t>
    </r>
  </si>
  <si>
    <t xml:space="preserve">                                                                                                                                                         </t>
  </si>
  <si>
    <t xml:space="preserve">    </t>
  </si>
  <si>
    <r>
      <t xml:space="preserve">   </t>
    </r>
    <r>
      <rPr>
        <b/>
        <sz val="11"/>
        <rFont val="Arial"/>
        <family val="2"/>
      </rPr>
      <t>PUTNAM SPECIAL SERVICES DISTRICT AUTHORITY</t>
    </r>
  </si>
  <si>
    <t xml:space="preserve">                                                                                                                                                          </t>
  </si>
  <si>
    <r>
      <t xml:space="preserve">                 </t>
    </r>
    <r>
      <rPr>
        <b/>
        <sz val="11"/>
        <rFont val="Arial"/>
        <family val="2"/>
      </rPr>
      <t>TOWN OF PUTNAM, CONNECTICUT</t>
    </r>
  </si>
  <si>
    <t xml:space="preserve">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</si>
  <si>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</si>
  <si>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</si>
  <si>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r>
      <t xml:space="preserve">   </t>
    </r>
    <r>
      <rPr>
        <b/>
        <sz val="11"/>
        <rFont val="Arial"/>
        <family val="2"/>
      </rPr>
      <t>ADOPTED</t>
    </r>
  </si>
  <si>
    <t xml:space="preserve">  PROPOSED</t>
  </si>
  <si>
    <t xml:space="preserve">                                                                         </t>
  </si>
  <si>
    <t>FY2017/2018</t>
  </si>
  <si>
    <t>FY2024/2025</t>
  </si>
  <si>
    <t>FY2025/2026</t>
  </si>
  <si>
    <t xml:space="preserve">                                                                           </t>
  </si>
  <si>
    <t/>
  </si>
  <si>
    <t xml:space="preserve">GENERAL GOVERNMENT                                  </t>
  </si>
  <si>
    <t xml:space="preserve">STREET LIGHTS                                               </t>
  </si>
  <si>
    <t xml:space="preserve">POLICE DEPARTMENT                                    </t>
  </si>
  <si>
    <t xml:space="preserve">FIRE DEPARTMENT                                       </t>
  </si>
  <si>
    <t xml:space="preserve">DISPATCH DEPARTMENT                               </t>
  </si>
  <si>
    <t xml:space="preserve">RESOURCE/SECURITY OFFICERS               </t>
  </si>
  <si>
    <t xml:space="preserve">CAPITAL &amp; NON-RECURRING EXPENSES      </t>
  </si>
  <si>
    <t xml:space="preserve">  TOTAL DEPARTMENTAL BUDGET                  </t>
  </si>
  <si>
    <t xml:space="preserve">                                                                            </t>
  </si>
  <si>
    <t xml:space="preserve">                                                                      </t>
  </si>
  <si>
    <t xml:space="preserve">TRANSFER TO CAPITAL RESERVE FUND         </t>
  </si>
  <si>
    <t xml:space="preserve">  TOTAL EXPENSES                                             </t>
  </si>
  <si>
    <t xml:space="preserve">LESS ESTIMATED REVENUE                              </t>
  </si>
  <si>
    <t xml:space="preserve">NET EXPENSES                                                                                                                         </t>
  </si>
  <si>
    <t xml:space="preserve">                                                                             </t>
  </si>
  <si>
    <t xml:space="preserve">USE OF POLICE  DEPT RESERVE FUND    </t>
  </si>
  <si>
    <t xml:space="preserve">                                                                               </t>
  </si>
  <si>
    <t xml:space="preserve">USE OF FIRE DEPT RESERVE FUND                         </t>
  </si>
  <si>
    <t xml:space="preserve">USE OF DISPATCH RESERVE FUND                       </t>
  </si>
  <si>
    <t xml:space="preserve">USE OF SURPLUS FUNDS                                    </t>
  </si>
  <si>
    <r>
      <t xml:space="preserve">  </t>
    </r>
    <r>
      <rPr>
        <b/>
        <sz val="11"/>
        <rFont val="Arial"/>
        <family val="2"/>
      </rPr>
      <t xml:space="preserve">TOTAL USE OF OTHER FUNDS                     </t>
    </r>
  </si>
  <si>
    <t xml:space="preserve">AMOUNT TO BE RAISED BY TAXATION  </t>
  </si>
  <si>
    <t xml:space="preserve">                                                                       </t>
  </si>
  <si>
    <t xml:space="preserve">                                                                                </t>
  </si>
  <si>
    <t xml:space="preserve">                                                                  </t>
  </si>
  <si>
    <t xml:space="preserve">       </t>
  </si>
  <si>
    <t xml:space="preserve">                                                                                                           </t>
  </si>
  <si>
    <t xml:space="preserve">                                                                                                       </t>
  </si>
  <si>
    <t xml:space="preserve">                                                                                                              </t>
  </si>
  <si>
    <t xml:space="preserve">NOTE: ALL FIGURES ARE FURNISHED BY PUTNAM SPECIALSERVICES DISTRICT OFFICIALS              </t>
  </si>
  <si>
    <t xml:space="preserve">          AND ARE SUBJECT TO CHANGE UPON COMPLETION OF AUDIT                                             </t>
  </si>
  <si>
    <t xml:space="preserve">                                                                                                                                    </t>
  </si>
  <si>
    <r>
      <t xml:space="preserve">*                                                          </t>
    </r>
    <r>
      <rPr>
        <b/>
        <u/>
        <sz val="11"/>
        <rFont val="Arial"/>
        <family val="2"/>
      </rPr>
      <t>EXPENDITURES</t>
    </r>
  </si>
  <si>
    <t xml:space="preserve">                                                        </t>
  </si>
  <si>
    <t>*</t>
  </si>
  <si>
    <t>FY2023/2024</t>
  </si>
  <si>
    <t>FY205/2026</t>
  </si>
  <si>
    <r>
      <t xml:space="preserve">    </t>
    </r>
    <r>
      <rPr>
        <b/>
        <u/>
        <sz val="10"/>
        <rFont val="Arial"/>
        <family val="2"/>
      </rPr>
      <t>ACTUAL</t>
    </r>
  </si>
  <si>
    <t xml:space="preserve">  ADOPTED</t>
  </si>
  <si>
    <r>
      <t xml:space="preserve"> </t>
    </r>
    <r>
      <rPr>
        <b/>
        <u/>
        <sz val="10"/>
        <rFont val="Arial"/>
        <family val="2"/>
      </rPr>
      <t>ESTIMATED</t>
    </r>
  </si>
  <si>
    <r>
      <t xml:space="preserve"> </t>
    </r>
    <r>
      <rPr>
        <b/>
        <u/>
        <sz val="10"/>
        <rFont val="Arial"/>
        <family val="2"/>
      </rPr>
      <t>PROPOSED</t>
    </r>
  </si>
  <si>
    <t xml:space="preserve">GENERAL GOVERNMENT                  </t>
  </si>
  <si>
    <t xml:space="preserve">  SALARIES                                     </t>
  </si>
  <si>
    <t xml:space="preserve">  EMPLOYEE BENEFITS                     </t>
  </si>
  <si>
    <t xml:space="preserve">  OPERATING EXPENSES                 </t>
  </si>
  <si>
    <t xml:space="preserve">  OUTSIDE EXPENSES                      </t>
  </si>
  <si>
    <t xml:space="preserve">  OTHER EXPENSES                         </t>
  </si>
  <si>
    <t xml:space="preserve">     TOTAL                                         </t>
  </si>
  <si>
    <t xml:space="preserve">POLICE DEPARTMENT                      </t>
  </si>
  <si>
    <t xml:space="preserve">  SALARIES                                       </t>
  </si>
  <si>
    <t xml:space="preserve">  OVERTIME SALARIES                     </t>
  </si>
  <si>
    <t xml:space="preserve">  DEBT SERVICE</t>
  </si>
  <si>
    <t xml:space="preserve">  CAPITAL EXPENSES                     </t>
  </si>
  <si>
    <t xml:space="preserve">                                                          </t>
  </si>
  <si>
    <t xml:space="preserve">FIRE DEPARTMENT                        </t>
  </si>
  <si>
    <t xml:space="preserve">  SALARIES                                    </t>
  </si>
  <si>
    <t xml:space="preserve">  DEBT SERVICE                           </t>
  </si>
  <si>
    <t xml:space="preserve">                                                       </t>
  </si>
  <si>
    <t xml:space="preserve">DISPATCH DEPARTMENT                   </t>
  </si>
  <si>
    <t xml:space="preserve">                                                     </t>
  </si>
  <si>
    <t xml:space="preserve"> </t>
  </si>
  <si>
    <t xml:space="preserve">RESOURCE/SECURITY OFFICERS      </t>
  </si>
  <si>
    <t xml:space="preserve">  CONTRACTUAL SERVICES              </t>
  </si>
  <si>
    <t xml:space="preserve">                                                            </t>
  </si>
  <si>
    <t xml:space="preserve">STREET LIGHTS                              </t>
  </si>
  <si>
    <t xml:space="preserve">TOTAL ALL DEPARTMENTS          </t>
  </si>
  <si>
    <r>
      <t xml:space="preserve"> </t>
    </r>
    <r>
      <rPr>
        <b/>
        <sz val="10"/>
        <rFont val="Arial"/>
        <family val="2"/>
      </rPr>
      <t>CAPITAL &amp; NON-RECURRING EXPENSES</t>
    </r>
  </si>
  <si>
    <t xml:space="preserve">  POLICE DEPT BLDG, GRNDS &amp; EQUIP</t>
  </si>
  <si>
    <t xml:space="preserve">  DISPATCH DEPT EQUIPMENT</t>
  </si>
  <si>
    <t xml:space="preserve">  FIRE DEPT. BUILDINGS &amp; GROUNDS</t>
  </si>
  <si>
    <t xml:space="preserve">  FIRE DEPT VEHICLES</t>
  </si>
  <si>
    <t>CAP/NON-RECURRING EXPENSES</t>
  </si>
  <si>
    <t xml:space="preserve">  POLICE DEPT EQUIPMENT      </t>
  </si>
  <si>
    <t xml:space="preserve">  FIRE DEPT BLDG, GRNDS &amp; EQUIP</t>
  </si>
  <si>
    <t xml:space="preserve">  FIRE DEPT VEHICLES                        </t>
  </si>
  <si>
    <t xml:space="preserve">  HEART/HYPENTENSION CLAIMS</t>
  </si>
  <si>
    <t xml:space="preserve">                                                    </t>
  </si>
  <si>
    <t>TRANSFERS TO RESERVE FUNDS</t>
  </si>
  <si>
    <t xml:space="preserve">  ACCRUED SICK TIME BENEFITS  </t>
  </si>
  <si>
    <t>TOTAL EXPENDITURES &amp; TRANSFERS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</si>
  <si>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</si>
  <si>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</si>
  <si>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</t>
  </si>
  <si>
    <r>
      <t xml:space="preserve">*                                                         </t>
    </r>
    <r>
      <rPr>
        <b/>
        <u/>
        <sz val="11"/>
        <rFont val="Arial"/>
        <family val="2"/>
      </rPr>
      <t>REVENUES</t>
    </r>
  </si>
  <si>
    <t xml:space="preserve">                                            </t>
  </si>
  <si>
    <t xml:space="preserve">                                                              </t>
  </si>
  <si>
    <t xml:space="preserve">     ACTUAL</t>
  </si>
  <si>
    <t xml:space="preserve"> ESTIMATED</t>
  </si>
  <si>
    <t xml:space="preserve"> PROPOSED</t>
  </si>
  <si>
    <t xml:space="preserve">                    *</t>
  </si>
  <si>
    <t xml:space="preserve">COLLECTOR OF REVENUE              </t>
  </si>
  <si>
    <t xml:space="preserve">GENERAL GOVERNMENT                </t>
  </si>
  <si>
    <t xml:space="preserve">                                                      </t>
  </si>
  <si>
    <t xml:space="preserve">STATE TAX GRANTS                         </t>
  </si>
  <si>
    <t xml:space="preserve">TOTAL REVENUES                           </t>
  </si>
  <si>
    <t xml:space="preserve">USE OF CAPITAL RESERVES         </t>
  </si>
  <si>
    <t xml:space="preserve">  POLICE DEPT BLDG GRNDS &amp; EQUIP</t>
  </si>
  <si>
    <t xml:space="preserve">  FIRE DEPT BLDG &amp; GROUNDS             </t>
  </si>
  <si>
    <t xml:space="preserve">  FIRE DEPT VEHICLES                           </t>
  </si>
  <si>
    <t xml:space="preserve">     TOTAL                                       </t>
  </si>
  <si>
    <t xml:space="preserve">MOTOR VEHICLE LOAN PROCEEDS    </t>
  </si>
  <si>
    <t>USE OF RESRVE FUNDS-FIRE EQUIP</t>
  </si>
  <si>
    <t>USE OF RESRVE FUNDS-FIRE VEHICLE</t>
  </si>
  <si>
    <t>USE OF RESRVE FUNDS-POLICE EQUIP</t>
  </si>
  <si>
    <t>USE OF RESRVE FUNDS- DISPATCH</t>
  </si>
  <si>
    <t>USE OF RESRVE FUND-H/HYPERTNSN</t>
  </si>
  <si>
    <t xml:space="preserve">  TOTAL OTHER FUNDS                    </t>
  </si>
  <si>
    <t xml:space="preserve">USE OF SURPLUS FUNDS                </t>
  </si>
  <si>
    <t xml:space="preserve">  TRANSFER TO RESERVE FUNDS    </t>
  </si>
  <si>
    <t xml:space="preserve">  BUDGETED EXPENSES                 </t>
  </si>
  <si>
    <t xml:space="preserve">     TOTAL                                      </t>
  </si>
  <si>
    <t>TOTAL REVENUES &amp; OTHER FUNDS</t>
  </si>
  <si>
    <t>CAPITAL IMPROVEMENTS BUDGET</t>
  </si>
  <si>
    <t>RESERVE FOR CAPITAL/NON-REC EXP.</t>
  </si>
  <si>
    <t xml:space="preserve">  BALANCE FOR FIRE DEPT. VEHICLES </t>
  </si>
  <si>
    <t xml:space="preserve">  GENERAL FUND TRNSFR TO RSRVE</t>
  </si>
  <si>
    <t xml:space="preserve">  VEHICLE LOAN AGREEMENT            </t>
  </si>
  <si>
    <t xml:space="preserve">  PRIVATE DONATION-WHEELABRATOR</t>
  </si>
  <si>
    <t xml:space="preserve">  USE OF SURPLUS FUNDS          </t>
  </si>
  <si>
    <t xml:space="preserve">USE OF RESERVE FUND &amp; VEH. LOAN  </t>
  </si>
  <si>
    <t xml:space="preserve">  FIRE DEPT. VEHICLES                         </t>
  </si>
  <si>
    <t>RESERVE BAL FOR FIRE DPT VEHICLES</t>
  </si>
  <si>
    <t xml:space="preserve">                                               </t>
  </si>
  <si>
    <t xml:space="preserve">  BALANCE FOR FD LAND,BLDG&amp;EQUIP</t>
  </si>
  <si>
    <t xml:space="preserve">     TOTAL                                             </t>
  </si>
  <si>
    <t xml:space="preserve">USE OF RESERVE FUND                </t>
  </si>
  <si>
    <t xml:space="preserve">  FIRE DEPT CAPITAL IMPROVEMENTS</t>
  </si>
  <si>
    <t>RES BAL FOR FD LAND,BLDS,&amp;EQUIP</t>
  </si>
  <si>
    <r>
      <t xml:space="preserve">  </t>
    </r>
    <r>
      <rPr>
        <sz val="10"/>
        <rFont val="Arial"/>
        <family val="2"/>
      </rPr>
      <t>BALANCE FOR PD LAND, BLDG&amp;EQUIP</t>
    </r>
  </si>
  <si>
    <t xml:space="preserve">  POLICE DEPT CAPITAL IMPROVEMENT</t>
  </si>
  <si>
    <t>RES BAL FOR POLICE DPT CAP IMPRV</t>
  </si>
  <si>
    <t xml:space="preserve">  BALANCE FOR DISPATCH DEPT EQUIP</t>
  </si>
  <si>
    <t xml:space="preserve">                                       </t>
  </si>
  <si>
    <t xml:space="preserve">      TOTAL                                            </t>
  </si>
  <si>
    <t xml:space="preserve">  DISPATCH DEPT CAPITAL IMPRVMNTS</t>
  </si>
  <si>
    <t>RES BAL FOR DISPATCH DPT IMPRV</t>
  </si>
  <si>
    <t xml:space="preserve">LIABILITIES &amp; CLAIMS RESERVE    </t>
  </si>
  <si>
    <t xml:space="preserve">  BALANCE FOR H/HYPERTEN FUND</t>
  </si>
  <si>
    <t xml:space="preserve">  H/HYPERTENSION CLAIMS          </t>
  </si>
  <si>
    <t>RES BAL FOR H/HYPERTENSION CLMS</t>
  </si>
  <si>
    <t xml:space="preserve">  GENERAL FUND TRNSFR TO RESRVE</t>
  </si>
  <si>
    <t xml:space="preserve">     TOTAL                                              </t>
  </si>
  <si>
    <t xml:space="preserve">USE OF RESERVE FUND                  </t>
  </si>
  <si>
    <t xml:space="preserve">  ACCRUED SICK TIME BENEFITS</t>
  </si>
  <si>
    <t>RES BAL FOR ACCRUED SICK TIME</t>
  </si>
  <si>
    <t>DATED AT PUTNAM CONNECTICUT THIS 14TH DAY OF APRIL 2025</t>
  </si>
  <si>
    <t>*Figure Exclusive of FY 24/25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</si>
</sst>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0.0000;[Red]0.0000"/>
  </numFmts>
  <fonts count="10" x14ac:knownFonts="1">
    <font>
      <sz val="10"/>
      <name val="Arial"/>
    </font>
    <font>
      <b/>
      <sz val="10"/>
      <name val="Arial"/>
    </font>
    <font>
      <sz val="10"/>
      <name val="Arial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3" fontId="1" fillId="0" borderId="0" xfId="0" applyNumberFormat="1" applyFont="1"/>
    <xf numFmtId="0" fontId="8" fillId="0" borderId="0" xfId="0" applyFont="1"/>
    <xf numFmtId="0" fontId="6" fillId="0" borderId="0" xfId="0" applyFont="1"/>
    <xf numFmtId="3" fontId="0" fillId="0" borderId="2" xfId="0" applyNumberFormat="1" applyBorder="1"/>
    <xf numFmtId="3" fontId="5" fillId="0" borderId="0" xfId="0" applyNumberFormat="1" applyFont="1"/>
    <xf numFmtId="3" fontId="6" fillId="0" borderId="0" xfId="0" applyNumberFormat="1" applyFont="1"/>
    <xf numFmtId="0" fontId="0" fillId="0" borderId="2" xfId="0" applyBorder="1"/>
    <xf numFmtId="3" fontId="9" fillId="0" borderId="3" xfId="0" applyNumberFormat="1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3" fontId="8" fillId="0" borderId="0" xfId="0" applyNumberFormat="1" applyFont="1"/>
    <xf numFmtId="3" fontId="8" fillId="0" borderId="4" xfId="0" applyNumberFormat="1" applyFont="1" applyBorder="1"/>
    <xf numFmtId="3" fontId="9" fillId="0" borderId="0" xfId="0" applyNumberFormat="1" applyFont="1"/>
    <xf numFmtId="0" fontId="7" fillId="0" borderId="0" xfId="0" applyFont="1"/>
    <xf numFmtId="3" fontId="9" fillId="0" borderId="5" xfId="0" applyNumberFormat="1" applyFont="1" applyBorder="1"/>
    <xf numFmtId="3" fontId="6" fillId="0" borderId="6" xfId="0" applyNumberFormat="1" applyFont="1" applyBorder="1"/>
    <xf numFmtId="3" fontId="6" fillId="0" borderId="1" xfId="0" applyNumberFormat="1" applyFont="1" applyBorder="1"/>
    <xf numFmtId="0" fontId="0" fillId="0" borderId="0" xfId="0" quotePrefix="1"/>
    <xf numFmtId="164" fontId="0" fillId="0" borderId="0" xfId="1" applyNumberFormat="1" applyFont="1"/>
    <xf numFmtId="0" fontId="8" fillId="0" borderId="0" xfId="1" applyNumberFormat="1" applyFont="1"/>
    <xf numFmtId="164" fontId="0" fillId="0" borderId="2" xfId="1" applyNumberFormat="1" applyFont="1" applyBorder="1"/>
    <xf numFmtId="164" fontId="6" fillId="0" borderId="6" xfId="1" applyNumberFormat="1" applyFont="1" applyBorder="1"/>
    <xf numFmtId="3" fontId="9" fillId="0" borderId="4" xfId="0" applyNumberFormat="1" applyFont="1" applyBorder="1"/>
    <xf numFmtId="165" fontId="8" fillId="0" borderId="0" xfId="0" applyNumberFormat="1" applyFont="1"/>
    <xf numFmtId="165" fontId="0" fillId="0" borderId="0" xfId="1" applyNumberFormat="1" applyFont="1"/>
    <xf numFmtId="167" fontId="0" fillId="0" borderId="0" xfId="0" applyNumberFormat="1"/>
    <xf numFmtId="165" fontId="0" fillId="0" borderId="4" xfId="1" applyNumberFormat="1" applyFont="1" applyBorder="1"/>
    <xf numFmtId="167" fontId="5" fillId="0" borderId="0" xfId="0" applyNumberFormat="1" applyFont="1"/>
    <xf numFmtId="165" fontId="6" fillId="0" borderId="0" xfId="1" applyNumberFormat="1" applyFont="1"/>
    <xf numFmtId="165" fontId="6" fillId="0" borderId="3" xfId="1" applyNumberFormat="1" applyFont="1" applyBorder="1"/>
    <xf numFmtId="165" fontId="0" fillId="0" borderId="2" xfId="1" applyNumberFormat="1" applyFont="1" applyBorder="1"/>
    <xf numFmtId="164" fontId="6" fillId="0" borderId="0" xfId="1" applyNumberFormat="1" applyFont="1"/>
    <xf numFmtId="0" fontId="5" fillId="0" borderId="0" xfId="1" applyNumberFormat="1" applyFont="1"/>
    <xf numFmtId="165" fontId="5" fillId="0" borderId="2" xfId="1" applyNumberFormat="1" applyFont="1" applyBorder="1"/>
    <xf numFmtId="165" fontId="6" fillId="0" borderId="1" xfId="1" applyNumberFormat="1" applyFont="1" applyBorder="1"/>
    <xf numFmtId="165" fontId="0" fillId="0" borderId="0" xfId="0" applyNumberFormat="1"/>
    <xf numFmtId="165" fontId="5" fillId="0" borderId="0" xfId="1" applyNumberFormat="1" applyFont="1"/>
    <xf numFmtId="165" fontId="6" fillId="0" borderId="1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3" fontId="5" fillId="0" borderId="2" xfId="1" applyNumberFormat="1" applyFont="1" applyBorder="1"/>
    <xf numFmtId="3" fontId="5" fillId="0" borderId="0" xfId="1" applyNumberFormat="1" applyFont="1"/>
    <xf numFmtId="165" fontId="0" fillId="0" borderId="0" xfId="1" applyNumberFormat="1" applyFont="1" applyBorder="1"/>
    <xf numFmtId="4" fontId="0" fillId="0" borderId="0" xfId="1" applyNumberFormat="1" applyFont="1"/>
    <xf numFmtId="165" fontId="9" fillId="0" borderId="0" xfId="0" applyNumberFormat="1" applyFont="1"/>
    <xf numFmtId="165" fontId="0" fillId="0" borderId="2" xfId="0" applyNumberFormat="1" applyBorder="1"/>
    <xf numFmtId="166" fontId="0" fillId="0" borderId="0" xfId="0" applyNumberFormat="1"/>
    <xf numFmtId="3" fontId="0" fillId="0" borderId="4" xfId="0" applyNumberFormat="1" applyBorder="1"/>
    <xf numFmtId="3" fontId="6" fillId="0" borderId="2" xfId="0" applyNumberFormat="1" applyFont="1" applyBorder="1"/>
    <xf numFmtId="3" fontId="5" fillId="0" borderId="2" xfId="0" applyNumberFormat="1" applyFon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opLeftCell="A12" workbookViewId="0">
      <selection activeCell="A44" sqref="A44"/>
    </sheetView>
  </sheetViews>
  <sheetFormatPr defaultRowHeight="12.75" x14ac:dyDescent="0.2"/>
  <cols>
    <col min="1" max="1" width="12.7109375" customWidth="1"/>
    <col min="6" max="6" width="14.7109375" hidden="1" customWidth="1"/>
    <col min="7" max="9" width="14.7109375" customWidth="1"/>
  </cols>
  <sheetData>
    <row r="1" spans="1:9" ht="15" x14ac:dyDescent="0.25">
      <c r="A1" s="16" t="s">
        <v>0</v>
      </c>
      <c r="B1" s="8"/>
      <c r="C1" s="8"/>
      <c r="D1" s="8" t="s">
        <v>1</v>
      </c>
      <c r="E1" s="8"/>
      <c r="F1" s="8"/>
      <c r="G1" s="8"/>
      <c r="H1" s="8"/>
    </row>
    <row r="2" spans="1:9" ht="15" x14ac:dyDescent="0.25">
      <c r="A2" s="15" t="s">
        <v>2</v>
      </c>
      <c r="B2" s="8"/>
      <c r="C2" s="8" t="s">
        <v>3</v>
      </c>
      <c r="D2" s="8" t="s">
        <v>4</v>
      </c>
      <c r="E2" s="8"/>
      <c r="F2" s="8"/>
      <c r="G2" s="8"/>
      <c r="H2" s="8"/>
    </row>
    <row r="3" spans="1:9" ht="15" x14ac:dyDescent="0.25">
      <c r="A3" s="15" t="s">
        <v>5</v>
      </c>
      <c r="B3" s="8"/>
      <c r="C3" s="8"/>
      <c r="D3" s="8" t="s">
        <v>6</v>
      </c>
      <c r="E3" s="8"/>
      <c r="F3" s="8"/>
      <c r="G3" s="8"/>
      <c r="H3" s="8"/>
    </row>
    <row r="4" spans="1:9" ht="14.25" x14ac:dyDescent="0.2">
      <c r="A4" s="3" t="s">
        <v>7</v>
      </c>
      <c r="B4" s="8"/>
      <c r="E4" s="9"/>
      <c r="F4" s="9"/>
      <c r="G4" s="9"/>
      <c r="H4" s="9"/>
    </row>
    <row r="5" spans="1:9" x14ac:dyDescent="0.2">
      <c r="A5" s="3" t="s">
        <v>8</v>
      </c>
      <c r="E5" s="9"/>
      <c r="F5" s="9"/>
      <c r="G5" s="9"/>
      <c r="H5" s="9"/>
    </row>
    <row r="6" spans="1:9" ht="15" x14ac:dyDescent="0.25">
      <c r="A6" t="s">
        <v>9</v>
      </c>
      <c r="F6" s="2"/>
      <c r="G6" s="8" t="s">
        <v>10</v>
      </c>
      <c r="I6" s="17" t="s">
        <v>11</v>
      </c>
    </row>
    <row r="7" spans="1:9" ht="15" x14ac:dyDescent="0.25">
      <c r="A7" t="s">
        <v>12</v>
      </c>
      <c r="F7" s="17" t="s">
        <v>13</v>
      </c>
      <c r="G7" s="17" t="s">
        <v>14</v>
      </c>
      <c r="H7" s="9"/>
      <c r="I7" s="17" t="s">
        <v>15</v>
      </c>
    </row>
    <row r="8" spans="1:9" x14ac:dyDescent="0.2">
      <c r="A8" t="s">
        <v>16</v>
      </c>
      <c r="F8" s="25" t="s">
        <v>17</v>
      </c>
    </row>
    <row r="9" spans="1:9" ht="14.25" x14ac:dyDescent="0.2">
      <c r="A9" s="8" t="s">
        <v>18</v>
      </c>
      <c r="B9" s="8"/>
      <c r="C9" s="8"/>
      <c r="D9" s="8"/>
      <c r="F9" s="18">
        <v>168902</v>
      </c>
      <c r="G9" s="18">
        <v>202680</v>
      </c>
      <c r="I9" s="32">
        <v>289000</v>
      </c>
    </row>
    <row r="10" spans="1:9" ht="14.25" x14ac:dyDescent="0.2">
      <c r="A10" s="8" t="s">
        <v>19</v>
      </c>
      <c r="B10" s="8"/>
      <c r="C10" s="8"/>
      <c r="D10" s="8"/>
      <c r="F10" s="18">
        <v>118000</v>
      </c>
      <c r="G10" s="18">
        <v>135000</v>
      </c>
      <c r="I10" s="32">
        <v>135000</v>
      </c>
    </row>
    <row r="11" spans="1:9" ht="14.25" x14ac:dyDescent="0.2">
      <c r="A11" s="8" t="s">
        <v>20</v>
      </c>
      <c r="B11" s="8"/>
      <c r="C11" s="8"/>
      <c r="D11" s="8"/>
      <c r="F11" s="18">
        <v>2428049</v>
      </c>
      <c r="G11" s="18">
        <v>3566218</v>
      </c>
      <c r="I11" s="32">
        <v>3636956</v>
      </c>
    </row>
    <row r="12" spans="1:9" ht="14.25" x14ac:dyDescent="0.2">
      <c r="A12" s="8" t="s">
        <v>21</v>
      </c>
      <c r="B12" s="8"/>
      <c r="C12" s="8"/>
      <c r="D12" s="8"/>
      <c r="F12" s="18">
        <v>412747</v>
      </c>
      <c r="G12" s="18">
        <v>444749</v>
      </c>
      <c r="I12" s="32">
        <v>447280</v>
      </c>
    </row>
    <row r="13" spans="1:9" ht="14.25" x14ac:dyDescent="0.2">
      <c r="A13" s="8" t="s">
        <v>22</v>
      </c>
      <c r="B13" s="8"/>
      <c r="C13" s="8"/>
      <c r="D13" s="8"/>
      <c r="F13" s="19">
        <v>347940</v>
      </c>
      <c r="G13" s="18">
        <v>463738</v>
      </c>
      <c r="I13" s="51">
        <v>496243</v>
      </c>
    </row>
    <row r="14" spans="1:9" ht="14.25" x14ac:dyDescent="0.2">
      <c r="A14" s="8" t="s">
        <v>23</v>
      </c>
      <c r="B14" s="8"/>
      <c r="C14" s="8"/>
      <c r="D14" s="8"/>
      <c r="F14" s="18"/>
      <c r="G14" s="18">
        <v>294553</v>
      </c>
      <c r="I14" s="51">
        <v>299423</v>
      </c>
    </row>
    <row r="15" spans="1:9" ht="14.25" x14ac:dyDescent="0.2">
      <c r="A15" s="8" t="s">
        <v>24</v>
      </c>
      <c r="B15" s="8"/>
      <c r="C15" s="8"/>
      <c r="D15" s="8"/>
      <c r="F15" s="18"/>
      <c r="G15" s="19">
        <v>0</v>
      </c>
      <c r="I15" s="34">
        <v>0</v>
      </c>
    </row>
    <row r="16" spans="1:9" ht="14.25" x14ac:dyDescent="0.2">
      <c r="A16" s="8" t="s">
        <v>25</v>
      </c>
      <c r="B16" s="8"/>
      <c r="C16" s="8"/>
      <c r="D16" s="8"/>
      <c r="E16" s="8"/>
      <c r="F16" s="18">
        <f>SUM(F9:F13)</f>
        <v>3475638</v>
      </c>
      <c r="G16" s="18">
        <f>SUM(G9:G15)</f>
        <v>5106938</v>
      </c>
      <c r="I16" s="32">
        <f>SUM(I9:I15)</f>
        <v>5303902</v>
      </c>
    </row>
    <row r="17" spans="1:9" ht="14.25" x14ac:dyDescent="0.2">
      <c r="A17" s="8" t="s">
        <v>26</v>
      </c>
      <c r="B17" s="3" t="s">
        <v>27</v>
      </c>
      <c r="C17" s="3"/>
      <c r="D17" s="3"/>
      <c r="E17" s="3"/>
      <c r="I17" s="33"/>
    </row>
    <row r="18" spans="1:9" ht="14.25" x14ac:dyDescent="0.2">
      <c r="A18" s="8" t="s">
        <v>26</v>
      </c>
      <c r="B18" s="8"/>
      <c r="C18" s="8"/>
      <c r="D18" s="8"/>
      <c r="E18" s="8"/>
      <c r="F18" s="18">
        <v>0</v>
      </c>
      <c r="G18" s="18"/>
      <c r="I18" s="43"/>
    </row>
    <row r="19" spans="1:9" ht="14.25" x14ac:dyDescent="0.2">
      <c r="A19" s="8" t="s">
        <v>28</v>
      </c>
      <c r="B19" s="8"/>
      <c r="C19" s="8"/>
      <c r="D19" s="8"/>
      <c r="E19" s="8"/>
      <c r="F19" s="18">
        <v>45000</v>
      </c>
      <c r="G19" s="19">
        <v>120000</v>
      </c>
      <c r="I19" s="34">
        <v>40000</v>
      </c>
    </row>
    <row r="20" spans="1:9" x14ac:dyDescent="0.2">
      <c r="A20" t="s">
        <v>12</v>
      </c>
      <c r="F20" s="3"/>
      <c r="I20" s="35"/>
    </row>
    <row r="21" spans="1:9" ht="15" x14ac:dyDescent="0.25">
      <c r="A21" s="17" t="s">
        <v>29</v>
      </c>
      <c r="B21" s="8"/>
      <c r="C21" s="8"/>
      <c r="D21" s="8"/>
      <c r="E21" s="8"/>
      <c r="F21" s="20">
        <f>SUM(F16,F18,F19)</f>
        <v>3520638</v>
      </c>
      <c r="G21" s="20">
        <f>SUM(G16,G18,G19)</f>
        <v>5226938</v>
      </c>
      <c r="I21" s="36">
        <f>SUM(I16,I18,I19)</f>
        <v>5343902</v>
      </c>
    </row>
    <row r="22" spans="1:9" x14ac:dyDescent="0.2">
      <c r="A22" t="s">
        <v>12</v>
      </c>
      <c r="I22" s="33"/>
    </row>
    <row r="23" spans="1:9" ht="14.25" x14ac:dyDescent="0.2">
      <c r="A23" s="8" t="s">
        <v>30</v>
      </c>
      <c r="B23" s="8"/>
      <c r="C23" s="8"/>
      <c r="D23" s="8"/>
      <c r="E23" s="8"/>
      <c r="F23" s="18">
        <v>365209</v>
      </c>
      <c r="G23" s="18">
        <v>927129</v>
      </c>
      <c r="I23" s="32">
        <v>985968</v>
      </c>
    </row>
    <row r="24" spans="1:9" x14ac:dyDescent="0.2">
      <c r="A24" t="s">
        <v>26</v>
      </c>
      <c r="F24" s="3"/>
      <c r="I24" s="33"/>
    </row>
    <row r="25" spans="1:9" ht="15" x14ac:dyDescent="0.25">
      <c r="A25" s="17" t="s">
        <v>31</v>
      </c>
      <c r="B25" s="8"/>
      <c r="C25" s="8"/>
      <c r="D25" s="8"/>
      <c r="E25" s="8"/>
      <c r="F25" s="20">
        <f>(F21-F23)</f>
        <v>3155429</v>
      </c>
      <c r="G25" s="20">
        <f>(G21-G23)</f>
        <v>4299809</v>
      </c>
      <c r="I25" s="36">
        <f>SUM(I21-I23)</f>
        <v>4357934</v>
      </c>
    </row>
    <row r="26" spans="1:9" ht="15" x14ac:dyDescent="0.25">
      <c r="A26" s="17" t="s">
        <v>32</v>
      </c>
      <c r="B26" s="8"/>
      <c r="C26" s="8"/>
      <c r="D26" s="8"/>
      <c r="E26" s="8"/>
      <c r="F26" s="20"/>
      <c r="G26" s="20"/>
      <c r="I26" s="36"/>
    </row>
    <row r="27" spans="1:9" ht="14.25" x14ac:dyDescent="0.2">
      <c r="A27" s="8" t="s">
        <v>33</v>
      </c>
      <c r="C27" s="3"/>
      <c r="F27" s="3"/>
      <c r="G27" s="5">
        <v>0</v>
      </c>
      <c r="I27" s="55">
        <v>0</v>
      </c>
    </row>
    <row r="28" spans="1:9" ht="14.25" hidden="1" x14ac:dyDescent="0.2">
      <c r="A28" s="3" t="s">
        <v>34</v>
      </c>
      <c r="B28" s="8"/>
      <c r="C28" s="8"/>
      <c r="D28" s="8"/>
      <c r="E28" s="8"/>
      <c r="F28" s="27">
        <v>135000</v>
      </c>
      <c r="G28" s="18">
        <v>141404</v>
      </c>
      <c r="I28" s="32">
        <v>141404</v>
      </c>
    </row>
    <row r="29" spans="1:9" ht="14.25" x14ac:dyDescent="0.2">
      <c r="A29" s="3" t="s">
        <v>35</v>
      </c>
      <c r="B29" s="8"/>
      <c r="C29" s="8"/>
      <c r="D29" s="8"/>
      <c r="E29" s="8"/>
      <c r="F29" s="27"/>
      <c r="G29" s="18">
        <v>0</v>
      </c>
      <c r="I29" s="52">
        <v>0</v>
      </c>
    </row>
    <row r="30" spans="1:9" ht="14.25" x14ac:dyDescent="0.2">
      <c r="A30" s="3" t="s">
        <v>36</v>
      </c>
      <c r="B30" s="8"/>
      <c r="C30" s="8"/>
      <c r="D30" s="8"/>
      <c r="E30" s="8"/>
      <c r="F30" s="27"/>
      <c r="G30" s="18">
        <v>0</v>
      </c>
      <c r="I30" s="52">
        <v>0</v>
      </c>
    </row>
    <row r="31" spans="1:9" ht="14.25" x14ac:dyDescent="0.2">
      <c r="A31" s="8" t="s">
        <v>37</v>
      </c>
      <c r="B31" s="8"/>
      <c r="C31" s="8"/>
      <c r="D31" s="8"/>
      <c r="E31" s="8"/>
      <c r="F31" s="31">
        <v>370041</v>
      </c>
      <c r="G31" s="19">
        <v>350000</v>
      </c>
      <c r="I31" s="34">
        <v>50000</v>
      </c>
    </row>
    <row r="32" spans="1:9" ht="15" x14ac:dyDescent="0.25">
      <c r="A32" s="8" t="s">
        <v>38</v>
      </c>
      <c r="B32" s="17"/>
      <c r="C32" s="17"/>
      <c r="D32" s="9"/>
      <c r="E32" s="9"/>
      <c r="F32" s="30">
        <f>SUM(F28:F31)</f>
        <v>505041</v>
      </c>
      <c r="G32" s="20">
        <f>SUM(G27,G29,G30,G31)</f>
        <v>350000</v>
      </c>
      <c r="I32" s="36">
        <f>SUM(I27,I29,I30,I31)</f>
        <v>50000</v>
      </c>
    </row>
    <row r="33" spans="1:9" ht="15.75" thickBot="1" x14ac:dyDescent="0.3">
      <c r="A33" s="8" t="s">
        <v>32</v>
      </c>
      <c r="B33" s="17"/>
      <c r="C33" s="17"/>
      <c r="D33" s="9"/>
      <c r="E33" s="8"/>
      <c r="F33" s="11"/>
      <c r="G33" s="5"/>
      <c r="I33" s="33"/>
    </row>
    <row r="34" spans="1:9" ht="15.75" thickBot="1" x14ac:dyDescent="0.3">
      <c r="A34" s="17" t="s">
        <v>39</v>
      </c>
      <c r="B34" s="17"/>
      <c r="C34" s="17"/>
      <c r="D34" s="17"/>
      <c r="F34" s="14">
        <f>(F25-F28)</f>
        <v>3020429</v>
      </c>
      <c r="G34" s="14">
        <f>(G25-G32)</f>
        <v>3949809</v>
      </c>
      <c r="I34" s="37">
        <f>SUM(I25-I32)</f>
        <v>4307934</v>
      </c>
    </row>
    <row r="35" spans="1:9" ht="15" x14ac:dyDescent="0.25">
      <c r="A35" s="17" t="s">
        <v>40</v>
      </c>
    </row>
    <row r="36" spans="1:9" ht="15" x14ac:dyDescent="0.25">
      <c r="A36" s="17" t="s">
        <v>41</v>
      </c>
      <c r="E36" s="48"/>
    </row>
    <row r="37" spans="1:9" ht="15" x14ac:dyDescent="0.25">
      <c r="A37" s="17" t="s">
        <v>42</v>
      </c>
      <c r="C37" s="3" t="s">
        <v>43</v>
      </c>
      <c r="E37" s="47"/>
    </row>
    <row r="38" spans="1:9" x14ac:dyDescent="0.2">
      <c r="A38" s="46" t="s">
        <v>44</v>
      </c>
      <c r="B38" s="3"/>
      <c r="C38" s="3"/>
      <c r="D38" s="47"/>
      <c r="F38" s="3"/>
      <c r="G38" s="3"/>
      <c r="H38" s="11"/>
      <c r="I38" s="3"/>
    </row>
    <row r="39" spans="1:9" x14ac:dyDescent="0.2">
      <c r="A39" s="46" t="s">
        <v>45</v>
      </c>
    </row>
    <row r="40" spans="1:9" x14ac:dyDescent="0.2">
      <c r="A40" s="46" t="s">
        <v>46</v>
      </c>
    </row>
    <row r="41" spans="1:9" x14ac:dyDescent="0.2">
      <c r="A41" t="s">
        <v>47</v>
      </c>
    </row>
    <row r="42" spans="1:9" x14ac:dyDescent="0.2">
      <c r="A42" t="s">
        <v>48</v>
      </c>
    </row>
    <row r="43" spans="1:9" x14ac:dyDescent="0.2">
      <c r="A43" t="s">
        <v>49</v>
      </c>
    </row>
    <row r="44" spans="1:9" x14ac:dyDescent="0.2">
      <c r="A44" s="3" t="s">
        <v>163</v>
      </c>
    </row>
    <row r="45" spans="1:9" x14ac:dyDescent="0.2">
      <c r="A45" s="3" t="s">
        <v>49</v>
      </c>
    </row>
  </sheetData>
  <phoneticPr fontId="0" type="noConversion"/>
  <pageMargins left="0.45750000000000002" right="0.45" top="1.5" bottom="1" header="0.5" footer="0.5"/>
  <pageSetup scale="93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topLeftCell="A50" workbookViewId="0">
      <selection activeCell="F60" sqref="F60"/>
    </sheetView>
  </sheetViews>
  <sheetFormatPr defaultRowHeight="12.75" x14ac:dyDescent="0.2"/>
  <cols>
    <col min="5" max="8" width="12.7109375" customWidth="1"/>
  </cols>
  <sheetData>
    <row r="1" spans="1:8" ht="15" x14ac:dyDescent="0.25">
      <c r="A1" s="8" t="s">
        <v>50</v>
      </c>
      <c r="B1" s="8"/>
      <c r="C1" s="8"/>
      <c r="D1" s="8"/>
      <c r="E1" s="8"/>
      <c r="F1" s="8"/>
      <c r="G1" s="8"/>
    </row>
    <row r="2" spans="1:8" ht="14.25" x14ac:dyDescent="0.2">
      <c r="A2" t="s">
        <v>51</v>
      </c>
      <c r="C2" s="8"/>
      <c r="D2" s="8"/>
      <c r="E2" s="8"/>
      <c r="F2" s="8"/>
    </row>
    <row r="3" spans="1:8" x14ac:dyDescent="0.2">
      <c r="A3" t="s">
        <v>52</v>
      </c>
      <c r="E3" s="9" t="s">
        <v>53</v>
      </c>
      <c r="F3" s="9" t="s">
        <v>14</v>
      </c>
      <c r="G3" s="9" t="s">
        <v>14</v>
      </c>
      <c r="H3" s="9" t="s">
        <v>54</v>
      </c>
    </row>
    <row r="4" spans="1:8" ht="14.25" x14ac:dyDescent="0.2">
      <c r="A4" s="8" t="s">
        <v>52</v>
      </c>
      <c r="B4" s="8"/>
      <c r="C4" s="8"/>
      <c r="D4" s="8"/>
      <c r="E4" s="9" t="s">
        <v>55</v>
      </c>
      <c r="F4" s="9" t="s">
        <v>56</v>
      </c>
      <c r="G4" s="9" t="s">
        <v>57</v>
      </c>
      <c r="H4" s="9" t="s">
        <v>58</v>
      </c>
    </row>
    <row r="5" spans="1:8" x14ac:dyDescent="0.2">
      <c r="A5" s="9" t="s">
        <v>59</v>
      </c>
      <c r="B5" s="3"/>
      <c r="C5" s="3"/>
      <c r="D5" s="3"/>
    </row>
    <row r="6" spans="1:8" x14ac:dyDescent="0.2">
      <c r="A6" s="3" t="s">
        <v>60</v>
      </c>
      <c r="B6" s="3"/>
      <c r="C6" s="3"/>
      <c r="D6" s="3"/>
      <c r="E6" s="5">
        <v>75577</v>
      </c>
      <c r="F6" s="5">
        <v>73500</v>
      </c>
      <c r="G6" s="5">
        <v>72000</v>
      </c>
      <c r="H6" s="5">
        <v>109889</v>
      </c>
    </row>
    <row r="7" spans="1:8" x14ac:dyDescent="0.2">
      <c r="A7" s="3" t="s">
        <v>61</v>
      </c>
      <c r="B7" s="3"/>
      <c r="C7" s="3"/>
      <c r="D7" s="3"/>
      <c r="E7" s="5">
        <v>18918</v>
      </c>
      <c r="F7" s="5">
        <v>21470</v>
      </c>
      <c r="G7" s="5">
        <v>20359</v>
      </c>
      <c r="H7" s="5">
        <v>53961</v>
      </c>
    </row>
    <row r="8" spans="1:8" x14ac:dyDescent="0.2">
      <c r="A8" s="3" t="s">
        <v>62</v>
      </c>
      <c r="B8" s="3"/>
      <c r="C8" s="3"/>
      <c r="D8" s="3"/>
      <c r="E8" s="5">
        <v>4693</v>
      </c>
      <c r="F8" s="5">
        <v>7210</v>
      </c>
      <c r="G8" s="5">
        <v>5640</v>
      </c>
      <c r="H8" s="5">
        <v>7150</v>
      </c>
    </row>
    <row r="9" spans="1:8" x14ac:dyDescent="0.2">
      <c r="A9" s="3" t="s">
        <v>63</v>
      </c>
      <c r="B9" s="3"/>
      <c r="C9" s="3"/>
      <c r="D9" s="3"/>
      <c r="E9" s="5">
        <v>96463</v>
      </c>
      <c r="F9" s="5">
        <v>100300</v>
      </c>
      <c r="G9" s="5">
        <v>96367</v>
      </c>
      <c r="H9" s="5">
        <v>117800</v>
      </c>
    </row>
    <row r="10" spans="1:8" ht="13.5" thickBot="1" x14ac:dyDescent="0.25">
      <c r="A10" s="3" t="s">
        <v>64</v>
      </c>
      <c r="B10" s="3"/>
      <c r="C10" s="3"/>
      <c r="D10" s="3"/>
      <c r="E10" s="6">
        <v>0</v>
      </c>
      <c r="F10" s="4">
        <v>200</v>
      </c>
      <c r="G10" s="6">
        <v>0</v>
      </c>
      <c r="H10" s="4">
        <v>200</v>
      </c>
    </row>
    <row r="11" spans="1:8" ht="13.5" thickTop="1" x14ac:dyDescent="0.2">
      <c r="A11" s="9" t="s">
        <v>65</v>
      </c>
      <c r="B11" s="3"/>
      <c r="C11" s="3"/>
      <c r="D11" s="3"/>
      <c r="E11" s="5">
        <f>SUM(E6:E10)</f>
        <v>195651</v>
      </c>
      <c r="F11" s="5">
        <f>SUM(F6:F10)</f>
        <v>202680</v>
      </c>
      <c r="G11" s="5">
        <f>SUM(G6:G10)</f>
        <v>194366</v>
      </c>
      <c r="H11" s="5">
        <f>SUM(H6:H10)</f>
        <v>289000</v>
      </c>
    </row>
    <row r="12" spans="1:8" x14ac:dyDescent="0.2">
      <c r="A12" t="s">
        <v>51</v>
      </c>
    </row>
    <row r="13" spans="1:8" x14ac:dyDescent="0.2">
      <c r="A13" s="9" t="s">
        <v>66</v>
      </c>
      <c r="B13" s="3"/>
      <c r="C13" s="3"/>
      <c r="D13" s="3"/>
    </row>
    <row r="14" spans="1:8" x14ac:dyDescent="0.2">
      <c r="A14" s="3" t="s">
        <v>67</v>
      </c>
      <c r="B14" s="3"/>
      <c r="C14" s="3"/>
      <c r="D14" s="3"/>
      <c r="E14" s="5">
        <v>1403690</v>
      </c>
      <c r="F14" s="5">
        <v>1557029</v>
      </c>
      <c r="G14" s="5">
        <v>1418041</v>
      </c>
      <c r="H14" s="5">
        <v>1587227</v>
      </c>
    </row>
    <row r="15" spans="1:8" x14ac:dyDescent="0.2">
      <c r="A15" s="3" t="s">
        <v>68</v>
      </c>
      <c r="B15" s="3"/>
      <c r="C15" s="3"/>
      <c r="D15" s="3"/>
      <c r="E15" s="5">
        <v>288858</v>
      </c>
      <c r="F15" s="5">
        <v>291000</v>
      </c>
      <c r="G15" s="5">
        <v>354126</v>
      </c>
      <c r="H15" s="5">
        <v>287900</v>
      </c>
    </row>
    <row r="16" spans="1:8" x14ac:dyDescent="0.2">
      <c r="A16" s="3" t="s">
        <v>61</v>
      </c>
      <c r="B16" s="3"/>
      <c r="C16" s="3"/>
      <c r="D16" s="3"/>
      <c r="E16" s="5">
        <v>1056581</v>
      </c>
      <c r="F16" s="5">
        <v>1245601</v>
      </c>
      <c r="G16" s="5">
        <v>1017781</v>
      </c>
      <c r="H16" s="5">
        <v>1257215</v>
      </c>
    </row>
    <row r="17" spans="1:8" x14ac:dyDescent="0.2">
      <c r="A17" s="3" t="s">
        <v>62</v>
      </c>
      <c r="B17" s="3"/>
      <c r="C17" s="3"/>
      <c r="D17" s="3"/>
      <c r="E17" s="5">
        <v>170738</v>
      </c>
      <c r="F17" s="5">
        <v>191480</v>
      </c>
      <c r="G17" s="5">
        <v>171101</v>
      </c>
      <c r="H17" s="5">
        <v>209909</v>
      </c>
    </row>
    <row r="18" spans="1:8" x14ac:dyDescent="0.2">
      <c r="A18" s="3" t="s">
        <v>63</v>
      </c>
      <c r="B18" s="3"/>
      <c r="C18" s="3"/>
      <c r="D18" s="3"/>
      <c r="E18" s="5">
        <v>105752</v>
      </c>
      <c r="F18" s="5">
        <v>138673</v>
      </c>
      <c r="G18" s="5">
        <v>113719</v>
      </c>
      <c r="H18" s="5">
        <v>151928</v>
      </c>
    </row>
    <row r="19" spans="1:8" x14ac:dyDescent="0.2">
      <c r="A19" s="3" t="s">
        <v>64</v>
      </c>
      <c r="B19" s="3"/>
      <c r="C19" s="3"/>
      <c r="D19" s="3"/>
      <c r="E19" s="5">
        <v>25439</v>
      </c>
      <c r="F19" s="5">
        <v>29971</v>
      </c>
      <c r="G19" s="5">
        <v>27864</v>
      </c>
      <c r="H19" s="5">
        <v>30313</v>
      </c>
    </row>
    <row r="20" spans="1:8" x14ac:dyDescent="0.2">
      <c r="A20" s="3" t="s">
        <v>69</v>
      </c>
      <c r="B20" s="3"/>
      <c r="C20" s="3"/>
      <c r="D20" s="3"/>
      <c r="E20" s="5">
        <v>2464</v>
      </c>
      <c r="F20" s="5">
        <v>2464</v>
      </c>
      <c r="G20" s="5">
        <v>0</v>
      </c>
      <c r="H20" s="5">
        <v>2464</v>
      </c>
    </row>
    <row r="21" spans="1:8" ht="13.5" thickBot="1" x14ac:dyDescent="0.25">
      <c r="A21" s="3" t="s">
        <v>70</v>
      </c>
      <c r="B21" s="3"/>
      <c r="C21" s="3"/>
      <c r="D21" s="3"/>
      <c r="E21" s="6">
        <v>77670</v>
      </c>
      <c r="F21" s="6">
        <v>110000</v>
      </c>
      <c r="G21" s="6">
        <v>77500</v>
      </c>
      <c r="H21" s="6">
        <v>110000</v>
      </c>
    </row>
    <row r="22" spans="1:8" ht="13.5" thickTop="1" x14ac:dyDescent="0.2">
      <c r="A22" s="9" t="s">
        <v>65</v>
      </c>
      <c r="B22" s="3"/>
      <c r="C22" s="3"/>
      <c r="D22" s="3"/>
      <c r="E22" s="5">
        <f>SUM(E14:E21)</f>
        <v>3131192</v>
      </c>
      <c r="F22" s="5">
        <f>SUM(F14:F21)</f>
        <v>3566218</v>
      </c>
      <c r="G22" s="5">
        <f>SUM(G14:G21)</f>
        <v>3180132</v>
      </c>
      <c r="H22" s="5">
        <f>SUM(H14:H21)</f>
        <v>3636956</v>
      </c>
    </row>
    <row r="23" spans="1:8" x14ac:dyDescent="0.2">
      <c r="A23" t="s">
        <v>71</v>
      </c>
    </row>
    <row r="24" spans="1:8" ht="14.25" x14ac:dyDescent="0.2">
      <c r="A24" s="9" t="s">
        <v>72</v>
      </c>
      <c r="B24" s="3"/>
      <c r="C24" s="3"/>
      <c r="D24" s="8"/>
    </row>
    <row r="25" spans="1:8" x14ac:dyDescent="0.2">
      <c r="A25" s="3" t="s">
        <v>73</v>
      </c>
      <c r="B25" s="3"/>
      <c r="C25" s="3"/>
      <c r="D25" s="3"/>
      <c r="E25" s="5">
        <v>45856</v>
      </c>
      <c r="F25" s="5">
        <v>50620</v>
      </c>
      <c r="G25" s="5">
        <v>48210</v>
      </c>
      <c r="H25" s="5">
        <v>53151</v>
      </c>
    </row>
    <row r="26" spans="1:8" x14ac:dyDescent="0.2">
      <c r="A26" s="3" t="s">
        <v>61</v>
      </c>
      <c r="B26" s="3"/>
      <c r="C26" s="3"/>
      <c r="D26" s="3"/>
      <c r="E26" s="5">
        <v>108172</v>
      </c>
      <c r="F26" s="5">
        <v>120730</v>
      </c>
      <c r="G26" s="5">
        <v>114931</v>
      </c>
      <c r="H26" s="5">
        <v>114000</v>
      </c>
    </row>
    <row r="27" spans="1:8" x14ac:dyDescent="0.2">
      <c r="A27" s="3" t="s">
        <v>62</v>
      </c>
      <c r="B27" s="3"/>
      <c r="C27" s="3"/>
      <c r="D27" s="3"/>
      <c r="E27" s="5">
        <v>174418</v>
      </c>
      <c r="F27" s="5">
        <v>182867</v>
      </c>
      <c r="G27" s="5">
        <v>176483</v>
      </c>
      <c r="H27" s="5">
        <v>189597</v>
      </c>
    </row>
    <row r="28" spans="1:8" x14ac:dyDescent="0.2">
      <c r="A28" s="3" t="s">
        <v>63</v>
      </c>
      <c r="B28" s="3"/>
      <c r="C28" s="3"/>
      <c r="D28" s="3"/>
      <c r="E28" s="5">
        <v>9099</v>
      </c>
      <c r="F28" s="5">
        <v>7650</v>
      </c>
      <c r="G28" s="5">
        <v>8097</v>
      </c>
      <c r="H28" s="5">
        <v>7650</v>
      </c>
    </row>
    <row r="29" spans="1:8" x14ac:dyDescent="0.2">
      <c r="A29" s="3" t="s">
        <v>64</v>
      </c>
      <c r="B29" s="3"/>
      <c r="C29" s="3"/>
      <c r="D29" s="3"/>
      <c r="E29" s="5">
        <v>9151</v>
      </c>
      <c r="F29" s="5">
        <v>11000</v>
      </c>
      <c r="G29" s="5">
        <v>11000</v>
      </c>
      <c r="H29" s="5">
        <v>11000</v>
      </c>
    </row>
    <row r="30" spans="1:8" x14ac:dyDescent="0.2">
      <c r="A30" s="3" t="s">
        <v>74</v>
      </c>
      <c r="B30" s="3"/>
      <c r="C30" s="3"/>
      <c r="D30" s="3"/>
      <c r="E30" s="5">
        <v>0</v>
      </c>
      <c r="F30" s="5">
        <v>71882</v>
      </c>
      <c r="G30" s="5">
        <v>0</v>
      </c>
      <c r="H30" s="5">
        <v>71882</v>
      </c>
    </row>
    <row r="31" spans="1:8" ht="13.5" thickBot="1" x14ac:dyDescent="0.25">
      <c r="A31" s="3" t="s">
        <v>70</v>
      </c>
      <c r="B31" s="3"/>
      <c r="C31" s="3"/>
      <c r="D31" s="3"/>
      <c r="E31" s="6">
        <v>0</v>
      </c>
      <c r="F31" s="6">
        <v>0</v>
      </c>
      <c r="G31" s="6">
        <v>0</v>
      </c>
      <c r="H31" s="6">
        <v>0</v>
      </c>
    </row>
    <row r="32" spans="1:8" ht="13.5" thickTop="1" x14ac:dyDescent="0.2">
      <c r="A32" s="9" t="s">
        <v>65</v>
      </c>
      <c r="B32" s="3"/>
      <c r="C32" s="3"/>
      <c r="D32" s="3"/>
      <c r="E32" s="5">
        <f>SUM(E25:E31)</f>
        <v>346696</v>
      </c>
      <c r="F32" s="5">
        <f>SUM(F25:F31)</f>
        <v>444749</v>
      </c>
      <c r="G32" s="5">
        <f>SUM(G25:G31)</f>
        <v>358721</v>
      </c>
      <c r="H32" s="5">
        <f>SUM(H25:H31)</f>
        <v>447280</v>
      </c>
    </row>
    <row r="33" spans="1:8" x14ac:dyDescent="0.2">
      <c r="A33" t="s">
        <v>75</v>
      </c>
    </row>
    <row r="34" spans="1:8" x14ac:dyDescent="0.2">
      <c r="A34" s="9" t="s">
        <v>76</v>
      </c>
      <c r="B34" s="3"/>
      <c r="C34" s="3"/>
      <c r="D34" s="3"/>
    </row>
    <row r="35" spans="1:8" x14ac:dyDescent="0.2">
      <c r="A35" t="s">
        <v>73</v>
      </c>
      <c r="E35" s="5">
        <v>218533</v>
      </c>
      <c r="F35" s="5">
        <v>219615</v>
      </c>
      <c r="G35" s="5">
        <v>207397</v>
      </c>
      <c r="H35" s="5">
        <v>237835</v>
      </c>
    </row>
    <row r="36" spans="1:8" x14ac:dyDescent="0.2">
      <c r="A36" t="s">
        <v>68</v>
      </c>
      <c r="E36" s="5">
        <v>61920</v>
      </c>
      <c r="F36" s="5">
        <v>74000</v>
      </c>
      <c r="G36" s="5">
        <v>64245</v>
      </c>
      <c r="H36" s="5">
        <v>85000</v>
      </c>
    </row>
    <row r="37" spans="1:8" x14ac:dyDescent="0.2">
      <c r="A37" t="s">
        <v>61</v>
      </c>
      <c r="E37" s="5">
        <v>101987</v>
      </c>
      <c r="F37" s="5">
        <v>124918</v>
      </c>
      <c r="G37" s="5">
        <v>103262</v>
      </c>
      <c r="H37" s="5">
        <v>128193</v>
      </c>
    </row>
    <row r="38" spans="1:8" x14ac:dyDescent="0.2">
      <c r="A38" t="s">
        <v>62</v>
      </c>
      <c r="E38" s="5">
        <v>17682</v>
      </c>
      <c r="F38" s="5">
        <v>27955</v>
      </c>
      <c r="G38" s="5">
        <v>23784</v>
      </c>
      <c r="H38" s="5">
        <v>27965</v>
      </c>
    </row>
    <row r="39" spans="1:8" x14ac:dyDescent="0.2">
      <c r="A39" t="s">
        <v>63</v>
      </c>
      <c r="E39" s="5">
        <v>910</v>
      </c>
      <c r="F39" s="5">
        <v>3000</v>
      </c>
      <c r="G39" s="5">
        <v>1600</v>
      </c>
      <c r="H39" s="5">
        <v>3000</v>
      </c>
    </row>
    <row r="40" spans="1:8" x14ac:dyDescent="0.2">
      <c r="A40" t="s">
        <v>64</v>
      </c>
      <c r="E40" s="5">
        <v>363</v>
      </c>
      <c r="F40" s="5">
        <v>4250</v>
      </c>
      <c r="G40" s="5">
        <v>750</v>
      </c>
      <c r="H40" s="5">
        <v>4250</v>
      </c>
    </row>
    <row r="41" spans="1:8" ht="13.5" thickBot="1" x14ac:dyDescent="0.25">
      <c r="A41" t="s">
        <v>70</v>
      </c>
      <c r="E41" s="6">
        <v>10000</v>
      </c>
      <c r="F41" s="6">
        <v>10000</v>
      </c>
      <c r="G41" s="6">
        <v>10000</v>
      </c>
      <c r="H41" s="6">
        <v>10000</v>
      </c>
    </row>
    <row r="42" spans="1:8" ht="13.5" thickTop="1" x14ac:dyDescent="0.2">
      <c r="A42" s="9" t="s">
        <v>65</v>
      </c>
      <c r="B42" s="3"/>
      <c r="C42" s="3"/>
      <c r="D42" s="3"/>
      <c r="E42" s="5">
        <f>SUM(E35:E41)</f>
        <v>411395</v>
      </c>
      <c r="F42" s="5">
        <f>SUM(F35:F41)</f>
        <v>463738</v>
      </c>
      <c r="G42" s="5">
        <f>SUM(G35:G41)</f>
        <v>411038</v>
      </c>
      <c r="H42" s="5">
        <f>SUM(H35:H41)</f>
        <v>496243</v>
      </c>
    </row>
    <row r="43" spans="1:8" x14ac:dyDescent="0.2">
      <c r="A43" s="1" t="s">
        <v>77</v>
      </c>
      <c r="E43" s="5" t="s">
        <v>78</v>
      </c>
      <c r="F43" s="5" t="s">
        <v>78</v>
      </c>
    </row>
    <row r="44" spans="1:8" x14ac:dyDescent="0.2">
      <c r="A44" s="1" t="s">
        <v>79</v>
      </c>
      <c r="E44" s="5"/>
      <c r="F44" s="5"/>
    </row>
    <row r="45" spans="1:8" x14ac:dyDescent="0.2">
      <c r="A45" s="1" t="s">
        <v>80</v>
      </c>
      <c r="E45" s="5">
        <v>277906</v>
      </c>
      <c r="F45" s="5">
        <v>294553</v>
      </c>
      <c r="G45" s="32">
        <v>280000</v>
      </c>
      <c r="H45" s="43">
        <v>299423</v>
      </c>
    </row>
    <row r="46" spans="1:8" x14ac:dyDescent="0.2">
      <c r="A46" s="1" t="s">
        <v>81</v>
      </c>
      <c r="E46" s="5"/>
      <c r="F46" s="5"/>
    </row>
    <row r="47" spans="1:8" x14ac:dyDescent="0.2">
      <c r="A47" s="9" t="s">
        <v>82</v>
      </c>
      <c r="B47" s="3"/>
      <c r="C47" s="3"/>
      <c r="D47" s="3"/>
      <c r="E47" s="5"/>
      <c r="F47" s="5"/>
      <c r="G47" s="5"/>
      <c r="H47" s="5"/>
    </row>
    <row r="48" spans="1:8" x14ac:dyDescent="0.2">
      <c r="A48" s="3" t="s">
        <v>80</v>
      </c>
      <c r="B48" s="3"/>
      <c r="C48" s="3"/>
      <c r="D48" s="3"/>
      <c r="E48" s="5">
        <v>114950</v>
      </c>
      <c r="F48" s="5">
        <v>135000</v>
      </c>
      <c r="G48" s="5">
        <v>130000</v>
      </c>
      <c r="H48" s="5">
        <v>135000</v>
      </c>
    </row>
    <row r="49" spans="1:8" x14ac:dyDescent="0.2">
      <c r="A49" s="1" t="s">
        <v>75</v>
      </c>
      <c r="E49" s="7" t="s">
        <v>78</v>
      </c>
      <c r="F49" s="7" t="s">
        <v>78</v>
      </c>
    </row>
    <row r="50" spans="1:8" ht="15" x14ac:dyDescent="0.25">
      <c r="A50" s="17" t="s">
        <v>83</v>
      </c>
      <c r="B50" s="8"/>
      <c r="C50" s="8"/>
      <c r="D50" s="8"/>
      <c r="E50" s="20">
        <f>SUM(E11,E22,E32,E42,E45,E48)</f>
        <v>4477790</v>
      </c>
      <c r="F50" s="53">
        <f>SUM(F11,F22,F32,F42,F45,F48)</f>
        <v>5106938</v>
      </c>
      <c r="G50" s="20">
        <f>SUM(G11,G22,G32,G42,G45,G48)</f>
        <v>4554257</v>
      </c>
      <c r="H50" s="20">
        <f>SUM(H11,H22,H32,H42,H45,H48)</f>
        <v>5303902</v>
      </c>
    </row>
    <row r="51" spans="1:8" hidden="1" x14ac:dyDescent="0.2">
      <c r="A51" s="3" t="s">
        <v>84</v>
      </c>
      <c r="B51" s="3"/>
      <c r="C51" s="3"/>
      <c r="D51" s="3"/>
      <c r="E51" t="s">
        <v>78</v>
      </c>
      <c r="F51" s="5" t="s">
        <v>78</v>
      </c>
    </row>
    <row r="52" spans="1:8" hidden="1" x14ac:dyDescent="0.2">
      <c r="A52" t="s">
        <v>85</v>
      </c>
      <c r="E52" s="5">
        <v>0</v>
      </c>
      <c r="F52" s="5">
        <v>0</v>
      </c>
      <c r="G52" s="5">
        <v>0</v>
      </c>
      <c r="H52">
        <v>0</v>
      </c>
    </row>
    <row r="53" spans="1:8" hidden="1" x14ac:dyDescent="0.2">
      <c r="A53" t="s">
        <v>86</v>
      </c>
      <c r="E53" s="5">
        <v>0</v>
      </c>
      <c r="F53" s="5">
        <v>0</v>
      </c>
      <c r="G53" s="5">
        <v>0</v>
      </c>
      <c r="H53">
        <v>0</v>
      </c>
    </row>
    <row r="54" spans="1:8" hidden="1" x14ac:dyDescent="0.2">
      <c r="A54" t="s">
        <v>87</v>
      </c>
      <c r="E54" s="5">
        <v>0</v>
      </c>
      <c r="F54" s="5">
        <v>0</v>
      </c>
      <c r="G54" s="5">
        <v>0</v>
      </c>
      <c r="H54">
        <v>0</v>
      </c>
    </row>
    <row r="55" spans="1:8" ht="13.5" hidden="1" thickBot="1" x14ac:dyDescent="0.25">
      <c r="A55" s="3" t="s">
        <v>88</v>
      </c>
      <c r="E55" s="6">
        <v>0</v>
      </c>
      <c r="F55" s="6">
        <v>0</v>
      </c>
      <c r="G55" s="6">
        <v>0</v>
      </c>
      <c r="H55" s="6">
        <v>0</v>
      </c>
    </row>
    <row r="56" spans="1:8" hidden="1" x14ac:dyDescent="0.2">
      <c r="A56" s="9" t="s">
        <v>65</v>
      </c>
      <c r="B56" s="3"/>
      <c r="C56" s="3"/>
      <c r="D56" s="3"/>
      <c r="E56" s="5">
        <f>SUM(E52:E55)</f>
        <v>0</v>
      </c>
      <c r="F56" s="5">
        <f>SUM(F52:F55)</f>
        <v>0</v>
      </c>
      <c r="G56" s="5">
        <f>SUM(G52:G55)</f>
        <v>0</v>
      </c>
      <c r="H56" s="5">
        <f>SUM(H52:H55)</f>
        <v>0</v>
      </c>
    </row>
    <row r="57" spans="1:8" x14ac:dyDescent="0.2">
      <c r="A57" s="9" t="s">
        <v>89</v>
      </c>
      <c r="B57" s="3"/>
      <c r="C57" s="3"/>
      <c r="D57" s="3"/>
      <c r="E57" s="5"/>
      <c r="F57" s="5"/>
    </row>
    <row r="58" spans="1:8" x14ac:dyDescent="0.2">
      <c r="A58" t="s">
        <v>90</v>
      </c>
      <c r="E58" s="5">
        <v>0</v>
      </c>
      <c r="F58" s="5">
        <v>0</v>
      </c>
      <c r="G58" s="5">
        <v>0</v>
      </c>
      <c r="H58" s="5">
        <v>0</v>
      </c>
    </row>
    <row r="59" spans="1:8" x14ac:dyDescent="0.2">
      <c r="A59" t="s">
        <v>91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">
      <c r="A60" t="s">
        <v>92</v>
      </c>
      <c r="E60" s="5">
        <v>463380</v>
      </c>
      <c r="F60" s="5">
        <v>0</v>
      </c>
      <c r="G60" s="5">
        <v>0</v>
      </c>
      <c r="H60" s="5">
        <v>0</v>
      </c>
    </row>
    <row r="61" spans="1:8" x14ac:dyDescent="0.2">
      <c r="A61" t="s">
        <v>86</v>
      </c>
      <c r="E61" s="5">
        <v>0</v>
      </c>
      <c r="F61" s="5">
        <v>0</v>
      </c>
      <c r="G61" s="5">
        <v>0</v>
      </c>
      <c r="H61" s="5">
        <v>0</v>
      </c>
    </row>
    <row r="62" spans="1:8" ht="13.5" thickBot="1" x14ac:dyDescent="0.25">
      <c r="A62" t="s">
        <v>93</v>
      </c>
      <c r="E62" s="6">
        <v>0</v>
      </c>
      <c r="F62" s="6">
        <v>0</v>
      </c>
      <c r="G62" s="6">
        <v>0</v>
      </c>
      <c r="H62" s="6">
        <v>0</v>
      </c>
    </row>
    <row r="63" spans="1:8" ht="13.5" thickTop="1" x14ac:dyDescent="0.2">
      <c r="A63" s="9" t="s">
        <v>65</v>
      </c>
      <c r="E63" s="11">
        <f>SUM(E58:E62)</f>
        <v>463380</v>
      </c>
      <c r="F63" s="11">
        <f>SUM(F58:F62)</f>
        <v>0</v>
      </c>
      <c r="G63" s="5">
        <f>SUM(G58:G62)</f>
        <v>0</v>
      </c>
      <c r="H63" s="5">
        <f>SUM(H58:H62)</f>
        <v>0</v>
      </c>
    </row>
    <row r="64" spans="1:8" x14ac:dyDescent="0.2">
      <c r="A64" s="9" t="s">
        <v>94</v>
      </c>
      <c r="E64" s="11"/>
      <c r="F64" s="11"/>
      <c r="G64" s="5"/>
      <c r="H64" s="5"/>
    </row>
    <row r="65" spans="1:8" x14ac:dyDescent="0.2">
      <c r="A65" s="9" t="s">
        <v>95</v>
      </c>
      <c r="B65" s="9"/>
      <c r="C65" s="9"/>
      <c r="D65" s="9"/>
      <c r="E65" s="11"/>
      <c r="F65" s="11"/>
      <c r="G65" s="5"/>
      <c r="H65" s="5"/>
    </row>
    <row r="66" spans="1:8" x14ac:dyDescent="0.2">
      <c r="A66" s="3" t="s">
        <v>85</v>
      </c>
      <c r="E66" s="11">
        <v>40000</v>
      </c>
      <c r="F66" s="11">
        <v>20000</v>
      </c>
      <c r="G66" s="5">
        <v>40000</v>
      </c>
      <c r="H66" s="5">
        <v>20000</v>
      </c>
    </row>
    <row r="67" spans="1:8" x14ac:dyDescent="0.2">
      <c r="A67" s="3" t="s">
        <v>91</v>
      </c>
      <c r="E67" s="11">
        <v>0</v>
      </c>
      <c r="F67" s="11">
        <v>0</v>
      </c>
      <c r="G67" s="43">
        <v>0</v>
      </c>
      <c r="H67" s="32">
        <v>0</v>
      </c>
    </row>
    <row r="68" spans="1:8" x14ac:dyDescent="0.2">
      <c r="A68" s="3" t="s">
        <v>92</v>
      </c>
      <c r="E68" s="11">
        <v>1620</v>
      </c>
      <c r="F68" s="11">
        <v>50000</v>
      </c>
      <c r="G68" s="5">
        <v>1620</v>
      </c>
      <c r="H68" s="5">
        <v>0</v>
      </c>
    </row>
    <row r="69" spans="1:8" hidden="1" x14ac:dyDescent="0.2">
      <c r="A69" s="3" t="s">
        <v>86</v>
      </c>
      <c r="E69" s="11">
        <v>0</v>
      </c>
      <c r="F69" s="11">
        <v>0</v>
      </c>
      <c r="G69" s="5">
        <v>0</v>
      </c>
      <c r="H69" s="5">
        <v>0</v>
      </c>
    </row>
    <row r="70" spans="1:8" x14ac:dyDescent="0.2">
      <c r="A70" s="3" t="s">
        <v>86</v>
      </c>
      <c r="E70" s="11">
        <v>10000</v>
      </c>
      <c r="F70" s="11">
        <v>10000</v>
      </c>
      <c r="G70" s="5">
        <v>10000</v>
      </c>
      <c r="H70" s="5">
        <v>10000</v>
      </c>
    </row>
    <row r="71" spans="1:8" x14ac:dyDescent="0.2">
      <c r="A71" s="3" t="s">
        <v>93</v>
      </c>
      <c r="E71" s="11">
        <v>40000</v>
      </c>
      <c r="F71" s="11">
        <v>40000</v>
      </c>
      <c r="G71" s="5">
        <v>40000</v>
      </c>
      <c r="H71" s="5">
        <v>0</v>
      </c>
    </row>
    <row r="72" spans="1:8" ht="13.5" thickBot="1" x14ac:dyDescent="0.25">
      <c r="A72" s="3" t="s">
        <v>96</v>
      </c>
      <c r="E72" s="58">
        <v>0</v>
      </c>
      <c r="F72" s="58">
        <v>0</v>
      </c>
      <c r="G72" s="10">
        <v>0</v>
      </c>
      <c r="H72" s="10">
        <v>10000</v>
      </c>
    </row>
    <row r="73" spans="1:8" x14ac:dyDescent="0.2">
      <c r="A73" s="9" t="s">
        <v>65</v>
      </c>
      <c r="E73" s="11">
        <f>SUM(E66:E72)</f>
        <v>91620</v>
      </c>
      <c r="F73" s="11">
        <f>SUM(F66:F72)</f>
        <v>120000</v>
      </c>
      <c r="G73" s="5">
        <f>SUM(G66:G72)</f>
        <v>91620</v>
      </c>
      <c r="H73" s="5">
        <f>SUM(H66:H72)</f>
        <v>40000</v>
      </c>
    </row>
    <row r="74" spans="1:8" ht="13.5" thickBot="1" x14ac:dyDescent="0.25">
      <c r="A74" s="3" t="s">
        <v>75</v>
      </c>
      <c r="E74" s="11"/>
      <c r="F74" s="11"/>
      <c r="G74" s="5"/>
      <c r="H74" s="5"/>
    </row>
    <row r="75" spans="1:8" ht="20.100000000000001" customHeight="1" thickBot="1" x14ac:dyDescent="0.3">
      <c r="A75" s="17" t="s">
        <v>97</v>
      </c>
      <c r="B75" s="17"/>
      <c r="C75" s="17"/>
      <c r="D75" s="17"/>
      <c r="E75" s="14">
        <f>SUM(E50,E63,E73)</f>
        <v>5032790</v>
      </c>
      <c r="F75" s="14">
        <f>SUM(F50,F63,F73)</f>
        <v>5226938</v>
      </c>
      <c r="G75" s="14">
        <f>SUM(G50,G63,G73)</f>
        <v>4645877</v>
      </c>
      <c r="H75" s="22">
        <f>SUM(H50,H63,H73)</f>
        <v>5343902</v>
      </c>
    </row>
    <row r="76" spans="1:8" hidden="1" x14ac:dyDescent="0.2">
      <c r="A76" t="s">
        <v>51</v>
      </c>
    </row>
    <row r="77" spans="1:8" hidden="1" x14ac:dyDescent="0.2">
      <c r="A77" t="s">
        <v>98</v>
      </c>
    </row>
  </sheetData>
  <phoneticPr fontId="0" type="noConversion"/>
  <pageMargins left="0.45" right="0.45" top="0" bottom="0" header="0.05" footer="0"/>
  <pageSetup paperSize="9" scale="94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1"/>
  <sheetViews>
    <sheetView tabSelected="1" topLeftCell="A93" workbookViewId="0">
      <selection activeCell="I32" sqref="I32"/>
    </sheetView>
  </sheetViews>
  <sheetFormatPr defaultRowHeight="12.75" x14ac:dyDescent="0.2"/>
  <cols>
    <col min="5" max="8" width="13.7109375" customWidth="1"/>
  </cols>
  <sheetData>
    <row r="1" spans="1:9" x14ac:dyDescent="0.2">
      <c r="A1" t="s">
        <v>99</v>
      </c>
    </row>
    <row r="2" spans="1:9" x14ac:dyDescent="0.2">
      <c r="A2" t="s">
        <v>100</v>
      </c>
    </row>
    <row r="3" spans="1:9" ht="15" x14ac:dyDescent="0.25">
      <c r="A3" s="8" t="s">
        <v>101</v>
      </c>
      <c r="B3" s="8"/>
      <c r="C3" s="8"/>
      <c r="D3" s="8"/>
      <c r="E3" s="8"/>
      <c r="F3" s="8"/>
      <c r="G3" s="8"/>
      <c r="H3" s="8"/>
    </row>
    <row r="4" spans="1:9" x14ac:dyDescent="0.2">
      <c r="A4" t="s">
        <v>75</v>
      </c>
    </row>
    <row r="5" spans="1:9" ht="15" x14ac:dyDescent="0.25">
      <c r="A5" t="s">
        <v>52</v>
      </c>
      <c r="B5" t="s">
        <v>102</v>
      </c>
      <c r="E5" s="17" t="s">
        <v>53</v>
      </c>
      <c r="F5" s="17" t="s">
        <v>14</v>
      </c>
      <c r="G5" s="17" t="s">
        <v>14</v>
      </c>
      <c r="H5" s="17" t="s">
        <v>15</v>
      </c>
    </row>
    <row r="6" spans="1:9" ht="14.25" x14ac:dyDescent="0.2">
      <c r="A6" s="8" t="s">
        <v>103</v>
      </c>
      <c r="B6" s="8"/>
      <c r="C6" s="8"/>
      <c r="D6" s="8"/>
      <c r="E6" s="9" t="s">
        <v>104</v>
      </c>
      <c r="F6" s="9" t="s">
        <v>56</v>
      </c>
      <c r="G6" s="9" t="s">
        <v>105</v>
      </c>
      <c r="H6" s="9" t="s">
        <v>106</v>
      </c>
    </row>
    <row r="7" spans="1:9" x14ac:dyDescent="0.2">
      <c r="A7" s="3" t="s">
        <v>98</v>
      </c>
      <c r="H7" t="s">
        <v>107</v>
      </c>
    </row>
    <row r="8" spans="1:9" x14ac:dyDescent="0.2">
      <c r="A8" t="s">
        <v>108</v>
      </c>
      <c r="E8" s="5">
        <v>4167167</v>
      </c>
      <c r="F8" s="5">
        <v>4119809</v>
      </c>
      <c r="G8" s="5">
        <v>4177318</v>
      </c>
      <c r="H8" s="26">
        <v>170000</v>
      </c>
    </row>
    <row r="9" spans="1:9" x14ac:dyDescent="0.2">
      <c r="A9" t="s">
        <v>71</v>
      </c>
    </row>
    <row r="10" spans="1:9" x14ac:dyDescent="0.2">
      <c r="A10" t="s">
        <v>109</v>
      </c>
      <c r="E10" s="5">
        <v>519338</v>
      </c>
      <c r="F10" s="5">
        <v>547155</v>
      </c>
      <c r="G10" s="5">
        <v>542368</v>
      </c>
      <c r="H10" s="5">
        <v>566214</v>
      </c>
    </row>
    <row r="11" spans="1:9" x14ac:dyDescent="0.2">
      <c r="A11" t="s">
        <v>110</v>
      </c>
    </row>
    <row r="12" spans="1:9" x14ac:dyDescent="0.2">
      <c r="A12" t="s">
        <v>111</v>
      </c>
      <c r="E12" s="5">
        <v>209933</v>
      </c>
      <c r="F12" s="11">
        <v>209974</v>
      </c>
      <c r="G12" s="5">
        <v>209933</v>
      </c>
      <c r="H12" s="5">
        <v>249754</v>
      </c>
      <c r="I12" s="5"/>
    </row>
    <row r="13" spans="1:9" x14ac:dyDescent="0.2">
      <c r="A13" t="s">
        <v>75</v>
      </c>
    </row>
    <row r="14" spans="1:9" ht="15" x14ac:dyDescent="0.25">
      <c r="A14" s="17" t="s">
        <v>112</v>
      </c>
      <c r="B14" s="8"/>
      <c r="C14" s="8"/>
      <c r="D14" s="8"/>
      <c r="E14" s="20">
        <f>SUM(E8,E10,E12)</f>
        <v>4896438</v>
      </c>
      <c r="F14" s="20">
        <f>SUM(F8,F10,F12)</f>
        <v>4876938</v>
      </c>
      <c r="G14" s="20">
        <f>SUM(G8,G10,G12)</f>
        <v>4929619</v>
      </c>
      <c r="H14" s="20">
        <f>SUM(H8,H10,H12)</f>
        <v>985968</v>
      </c>
    </row>
    <row r="15" spans="1:9" x14ac:dyDescent="0.2">
      <c r="A15" t="s">
        <v>71</v>
      </c>
    </row>
    <row r="16" spans="1:9" hidden="1" x14ac:dyDescent="0.2">
      <c r="A16" s="1" t="s">
        <v>113</v>
      </c>
    </row>
    <row r="17" spans="1:8" hidden="1" x14ac:dyDescent="0.2">
      <c r="A17" t="s">
        <v>114</v>
      </c>
      <c r="E17">
        <v>0</v>
      </c>
      <c r="F17" s="5">
        <v>0</v>
      </c>
      <c r="G17" s="5">
        <v>0</v>
      </c>
      <c r="H17">
        <v>0</v>
      </c>
    </row>
    <row r="18" spans="1:8" hidden="1" x14ac:dyDescent="0.2">
      <c r="A18" t="s">
        <v>115</v>
      </c>
      <c r="E18">
        <v>0</v>
      </c>
      <c r="F18" s="5">
        <v>0</v>
      </c>
      <c r="G18" s="5">
        <v>0</v>
      </c>
      <c r="H18">
        <v>0</v>
      </c>
    </row>
    <row r="19" spans="1:8" ht="13.5" hidden="1" thickBot="1" x14ac:dyDescent="0.25">
      <c r="A19" t="s">
        <v>116</v>
      </c>
      <c r="E19" s="4">
        <v>0</v>
      </c>
      <c r="F19" s="6">
        <v>0</v>
      </c>
      <c r="G19" s="6">
        <v>0</v>
      </c>
      <c r="H19" s="6">
        <v>0</v>
      </c>
    </row>
    <row r="20" spans="1:8" hidden="1" x14ac:dyDescent="0.2">
      <c r="A20" s="9" t="s">
        <v>117</v>
      </c>
      <c r="E20">
        <f>SUM(E17:E19)</f>
        <v>0</v>
      </c>
      <c r="F20" s="5">
        <f>SUM(F17:F19)</f>
        <v>0</v>
      </c>
      <c r="G20" s="5">
        <f>SUM(G17:G19)</f>
        <v>0</v>
      </c>
      <c r="H20" s="5">
        <f>SUM(H17:H19)</f>
        <v>0</v>
      </c>
    </row>
    <row r="21" spans="1:8" x14ac:dyDescent="0.2">
      <c r="A21" s="9" t="s">
        <v>118</v>
      </c>
      <c r="E21" s="5">
        <v>400000</v>
      </c>
      <c r="F21" s="5">
        <v>0</v>
      </c>
      <c r="G21" s="5">
        <v>0</v>
      </c>
      <c r="H21" s="5">
        <v>0</v>
      </c>
    </row>
    <row r="22" spans="1:8" x14ac:dyDescent="0.2">
      <c r="A22" s="9" t="s">
        <v>119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9" t="s">
        <v>120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9" t="s">
        <v>121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9" t="s">
        <v>122</v>
      </c>
      <c r="E25" s="56">
        <v>0</v>
      </c>
      <c r="F25" s="56">
        <v>0</v>
      </c>
      <c r="G25" s="56">
        <v>0</v>
      </c>
      <c r="H25" s="56">
        <v>0</v>
      </c>
    </row>
    <row r="26" spans="1:8" x14ac:dyDescent="0.2">
      <c r="A26" s="9" t="s">
        <v>123</v>
      </c>
      <c r="E26" s="5">
        <f>SUM(E21:E25)</f>
        <v>400000</v>
      </c>
      <c r="F26" s="5">
        <f>SUM(F21:F25)</f>
        <v>0</v>
      </c>
      <c r="G26" s="5">
        <f>SUM(G21:G25)</f>
        <v>0</v>
      </c>
      <c r="H26" s="5">
        <f>SUM(H21:H25)</f>
        <v>0</v>
      </c>
    </row>
    <row r="27" spans="1:8" x14ac:dyDescent="0.2">
      <c r="A27" s="9" t="s">
        <v>124</v>
      </c>
    </row>
    <row r="28" spans="1:8" x14ac:dyDescent="0.2">
      <c r="A28" t="s">
        <v>51</v>
      </c>
      <c r="F28" s="5"/>
    </row>
    <row r="29" spans="1:8" x14ac:dyDescent="0.2">
      <c r="A29" s="1" t="s">
        <v>125</v>
      </c>
      <c r="E29" s="5">
        <v>141404</v>
      </c>
      <c r="F29" s="5">
        <v>350000</v>
      </c>
      <c r="G29" s="43">
        <v>350000</v>
      </c>
      <c r="H29" s="32">
        <v>50000</v>
      </c>
    </row>
    <row r="30" spans="1:8" x14ac:dyDescent="0.2">
      <c r="A30" s="3" t="s">
        <v>126</v>
      </c>
      <c r="E30" s="5">
        <v>-263648</v>
      </c>
      <c r="F30" s="5">
        <v>165000</v>
      </c>
      <c r="G30" s="5">
        <v>-223911</v>
      </c>
      <c r="H30" s="5">
        <v>0</v>
      </c>
    </row>
    <row r="31" spans="1:8" ht="13.5" thickBot="1" x14ac:dyDescent="0.25">
      <c r="A31" t="s">
        <v>127</v>
      </c>
      <c r="E31" s="4"/>
      <c r="F31" s="6"/>
      <c r="G31" s="6"/>
      <c r="H31" s="6"/>
    </row>
    <row r="32" spans="1:8" ht="13.5" thickTop="1" x14ac:dyDescent="0.2">
      <c r="A32" s="9" t="s">
        <v>98</v>
      </c>
      <c r="E32" s="5">
        <f>SUM(E30:E31)</f>
        <v>-263648</v>
      </c>
      <c r="F32" s="5">
        <f>SUM(F29:F30)</f>
        <v>515000</v>
      </c>
      <c r="G32" s="5">
        <f>SUM(G29:G30)</f>
        <v>126089</v>
      </c>
      <c r="H32" s="5">
        <f>SUM(H29:H30)</f>
        <v>50000</v>
      </c>
    </row>
    <row r="33" spans="1:8" ht="13.5" thickBot="1" x14ac:dyDescent="0.25">
      <c r="A33" s="9" t="s">
        <v>128</v>
      </c>
    </row>
    <row r="34" spans="1:8" ht="15.75" thickBot="1" x14ac:dyDescent="0.3">
      <c r="A34" t="s">
        <v>75</v>
      </c>
      <c r="B34" s="3"/>
      <c r="C34" s="3"/>
      <c r="D34" s="3"/>
      <c r="E34" s="14">
        <f>SUM(E14,E26,E32)</f>
        <v>5032790</v>
      </c>
      <c r="F34" s="14">
        <f>SUM(F14,F26,F32)</f>
        <v>5391938</v>
      </c>
      <c r="G34" s="14">
        <f>SUM(G14,G26,G32)</f>
        <v>5055708</v>
      </c>
      <c r="H34" s="14">
        <f>SUM(H14,H26,H32)</f>
        <v>1035968</v>
      </c>
    </row>
    <row r="35" spans="1:8" x14ac:dyDescent="0.2">
      <c r="A35" s="9" t="s">
        <v>129</v>
      </c>
    </row>
    <row r="36" spans="1:8" x14ac:dyDescent="0.2">
      <c r="A36" t="s">
        <v>98</v>
      </c>
    </row>
    <row r="37" spans="1:8" x14ac:dyDescent="0.2">
      <c r="A37" t="s">
        <v>71</v>
      </c>
    </row>
    <row r="38" spans="1:8" x14ac:dyDescent="0.2">
      <c r="A38" s="9" t="s">
        <v>164</v>
      </c>
    </row>
    <row r="39" spans="1:8" x14ac:dyDescent="0.2">
      <c r="A39" t="s">
        <v>75</v>
      </c>
    </row>
    <row r="40" spans="1:8" ht="14.25" x14ac:dyDescent="0.2">
      <c r="A40" t="s">
        <v>75</v>
      </c>
      <c r="B40" s="8"/>
      <c r="C40" s="8"/>
      <c r="D40" s="8"/>
      <c r="E40" s="8"/>
    </row>
    <row r="41" spans="1:8" ht="15" x14ac:dyDescent="0.25">
      <c r="A41" s="21" t="s">
        <v>130</v>
      </c>
      <c r="B41" s="9"/>
      <c r="C41" s="9"/>
      <c r="D41" s="9"/>
    </row>
    <row r="42" spans="1:8" x14ac:dyDescent="0.2">
      <c r="A42" s="9" t="s">
        <v>131</v>
      </c>
      <c r="E42" s="5">
        <v>105000</v>
      </c>
      <c r="F42" s="5">
        <v>29200</v>
      </c>
      <c r="G42" s="5">
        <v>29200</v>
      </c>
      <c r="H42" s="5"/>
    </row>
    <row r="43" spans="1:8" x14ac:dyDescent="0.2">
      <c r="A43" t="s">
        <v>132</v>
      </c>
      <c r="E43" s="5">
        <v>65000</v>
      </c>
      <c r="F43" s="5">
        <v>65000</v>
      </c>
      <c r="G43" s="5">
        <v>65000</v>
      </c>
      <c r="H43" s="5"/>
    </row>
    <row r="44" spans="1:8" x14ac:dyDescent="0.2">
      <c r="A44" t="s">
        <v>133</v>
      </c>
      <c r="E44" s="5">
        <v>0</v>
      </c>
      <c r="F44" s="5">
        <v>400000</v>
      </c>
      <c r="G44" s="5">
        <v>400000</v>
      </c>
      <c r="H44" s="5"/>
    </row>
    <row r="45" spans="1:8" x14ac:dyDescent="0.2">
      <c r="A45" t="s">
        <v>134</v>
      </c>
      <c r="E45" s="5">
        <v>0</v>
      </c>
      <c r="F45" s="5">
        <v>10000</v>
      </c>
      <c r="G45" s="5">
        <v>10000</v>
      </c>
      <c r="H45" s="5"/>
    </row>
    <row r="46" spans="1:8" ht="13.5" thickBot="1" x14ac:dyDescent="0.25">
      <c r="A46" t="s">
        <v>135</v>
      </c>
      <c r="E46" s="10">
        <v>0</v>
      </c>
      <c r="F46" s="10">
        <v>0</v>
      </c>
      <c r="G46" s="10">
        <v>0</v>
      </c>
      <c r="H46" s="13"/>
    </row>
    <row r="47" spans="1:8" x14ac:dyDescent="0.2">
      <c r="A47" t="s">
        <v>136</v>
      </c>
      <c r="E47" s="5">
        <f>SUM(E42:E46)</f>
        <v>170000</v>
      </c>
      <c r="F47" s="5">
        <f>SUM(F42:F46)</f>
        <v>504200</v>
      </c>
      <c r="G47" s="5">
        <f>SUM(G42:G46)</f>
        <v>504200</v>
      </c>
      <c r="H47" s="5">
        <f>SUM(H42:H46)</f>
        <v>0</v>
      </c>
    </row>
    <row r="48" spans="1:8" x14ac:dyDescent="0.2">
      <c r="A48" t="s">
        <v>65</v>
      </c>
    </row>
    <row r="49" spans="1:8" x14ac:dyDescent="0.2">
      <c r="A49" t="s">
        <v>77</v>
      </c>
    </row>
    <row r="50" spans="1:8" x14ac:dyDescent="0.2">
      <c r="A50" s="9" t="s">
        <v>137</v>
      </c>
      <c r="E50" s="5">
        <v>140800</v>
      </c>
      <c r="F50" s="5">
        <v>463380</v>
      </c>
      <c r="G50" s="5">
        <v>463380</v>
      </c>
      <c r="H50" s="5">
        <v>0</v>
      </c>
    </row>
    <row r="51" spans="1:8" ht="13.5" thickBot="1" x14ac:dyDescent="0.25">
      <c r="A51" t="s">
        <v>138</v>
      </c>
      <c r="E51" s="13"/>
      <c r="F51" s="13"/>
      <c r="G51" s="13"/>
      <c r="H51" s="13"/>
    </row>
    <row r="52" spans="1:8" ht="13.5" thickBot="1" x14ac:dyDescent="0.25">
      <c r="A52" t="s">
        <v>94</v>
      </c>
      <c r="E52" s="23">
        <f>SUM(E47-E50)</f>
        <v>29200</v>
      </c>
      <c r="F52" s="23">
        <f>SUM(F47-F50)</f>
        <v>40820</v>
      </c>
      <c r="G52" s="23">
        <f>SUM(G47-G50)</f>
        <v>40820</v>
      </c>
      <c r="H52" s="23">
        <f>SUM(H47-H50)</f>
        <v>0</v>
      </c>
    </row>
    <row r="53" spans="1:8" ht="13.5" thickTop="1" x14ac:dyDescent="0.2">
      <c r="A53" s="9" t="s">
        <v>139</v>
      </c>
      <c r="E53" s="12"/>
      <c r="F53" s="12"/>
      <c r="G53" s="12"/>
      <c r="H53" s="12"/>
    </row>
    <row r="54" spans="1:8" x14ac:dyDescent="0.2">
      <c r="A54" s="9" t="s">
        <v>51</v>
      </c>
      <c r="E54" s="12"/>
      <c r="F54" s="12"/>
      <c r="G54" s="12"/>
      <c r="H54" s="12"/>
    </row>
    <row r="55" spans="1:8" x14ac:dyDescent="0.2">
      <c r="A55" s="9" t="s">
        <v>110</v>
      </c>
      <c r="B55" t="s">
        <v>78</v>
      </c>
      <c r="E55" s="12"/>
      <c r="F55" s="12"/>
      <c r="G55" s="12"/>
      <c r="H55" s="12"/>
    </row>
    <row r="56" spans="1:8" x14ac:dyDescent="0.2">
      <c r="A56" s="9" t="s">
        <v>140</v>
      </c>
      <c r="E56" s="12"/>
      <c r="F56" s="12"/>
      <c r="G56" s="12"/>
      <c r="H56" s="12"/>
    </row>
    <row r="57" spans="1:8" x14ac:dyDescent="0.2">
      <c r="A57" s="9" t="s">
        <v>77</v>
      </c>
      <c r="B57" s="9"/>
      <c r="C57" s="9"/>
      <c r="D57" s="9"/>
      <c r="E57" s="5">
        <v>70000</v>
      </c>
      <c r="F57" s="5">
        <v>80000</v>
      </c>
      <c r="G57" s="5">
        <v>80000</v>
      </c>
      <c r="H57" s="5"/>
    </row>
    <row r="58" spans="1:8" ht="13.5" thickBot="1" x14ac:dyDescent="0.25">
      <c r="A58" s="9" t="s">
        <v>141</v>
      </c>
      <c r="E58" s="10">
        <v>10000</v>
      </c>
      <c r="F58" s="10">
        <v>0</v>
      </c>
      <c r="G58" s="10">
        <v>0</v>
      </c>
      <c r="H58" s="10">
        <v>0</v>
      </c>
    </row>
    <row r="59" spans="1:8" x14ac:dyDescent="0.2">
      <c r="A59" t="s">
        <v>133</v>
      </c>
      <c r="E59" s="5">
        <f>SUM(E57:E58)</f>
        <v>80000</v>
      </c>
      <c r="F59" s="5">
        <f>SUM(F57:F58)</f>
        <v>80000</v>
      </c>
      <c r="G59" s="5">
        <f>SUM(G57:G58)</f>
        <v>80000</v>
      </c>
      <c r="H59" s="5">
        <f>SUM(H57:H58)</f>
        <v>0</v>
      </c>
    </row>
    <row r="60" spans="1:8" x14ac:dyDescent="0.2">
      <c r="A60" t="s">
        <v>142</v>
      </c>
      <c r="H60" s="5"/>
    </row>
    <row r="61" spans="1:8" x14ac:dyDescent="0.2">
      <c r="A61" s="9" t="s">
        <v>143</v>
      </c>
      <c r="E61" s="5">
        <v>0</v>
      </c>
      <c r="F61" s="5">
        <v>0</v>
      </c>
      <c r="G61" s="5">
        <v>0</v>
      </c>
      <c r="H61" s="5"/>
    </row>
    <row r="62" spans="1:8" ht="13.5" thickBot="1" x14ac:dyDescent="0.25">
      <c r="A62" t="s">
        <v>144</v>
      </c>
      <c r="E62" s="13"/>
      <c r="F62" s="13"/>
      <c r="G62" s="13"/>
      <c r="H62" s="13"/>
    </row>
    <row r="63" spans="1:8" ht="13.5" thickBot="1" x14ac:dyDescent="0.25">
      <c r="A63" t="s">
        <v>98</v>
      </c>
      <c r="E63" s="24">
        <f>SUM(E59-E61)</f>
        <v>80000</v>
      </c>
      <c r="F63" s="24">
        <f>SUM(F59-F61)</f>
        <v>80000</v>
      </c>
      <c r="G63" s="24">
        <f>SUM(G59-G61)</f>
        <v>80000</v>
      </c>
      <c r="H63" s="24">
        <f>SUM(H59-H61)</f>
        <v>0</v>
      </c>
    </row>
    <row r="64" spans="1:8" ht="13.5" thickTop="1" x14ac:dyDescent="0.2">
      <c r="A64" s="9" t="s">
        <v>145</v>
      </c>
      <c r="E64" s="5"/>
      <c r="F64" s="5"/>
      <c r="G64" s="5"/>
      <c r="H64" s="5"/>
    </row>
    <row r="65" spans="1:8" x14ac:dyDescent="0.2">
      <c r="A65" s="9" t="s">
        <v>51</v>
      </c>
      <c r="E65" s="5">
        <v>121745</v>
      </c>
      <c r="F65" s="5">
        <v>129936</v>
      </c>
      <c r="G65" s="26">
        <v>129936</v>
      </c>
      <c r="H65" s="5"/>
    </row>
    <row r="66" spans="1:8" ht="13.5" thickBot="1" x14ac:dyDescent="0.25">
      <c r="A66" s="9" t="s">
        <v>146</v>
      </c>
      <c r="E66" s="38">
        <v>38191</v>
      </c>
      <c r="F66" s="10">
        <v>40000</v>
      </c>
      <c r="G66" s="28">
        <v>40000</v>
      </c>
      <c r="H66" s="10">
        <v>20000</v>
      </c>
    </row>
    <row r="67" spans="1:8" x14ac:dyDescent="0.2">
      <c r="A67" t="s">
        <v>133</v>
      </c>
      <c r="E67" s="5">
        <f>SUM(E65:E66)</f>
        <v>159936</v>
      </c>
      <c r="F67" s="5">
        <f>SUM(F65:F66)</f>
        <v>169936</v>
      </c>
      <c r="G67" s="26">
        <f>SUM(G65:G66)</f>
        <v>169936</v>
      </c>
      <c r="H67" s="5">
        <f>SUM(H65:H66)</f>
        <v>20000</v>
      </c>
    </row>
    <row r="68" spans="1:8" x14ac:dyDescent="0.2">
      <c r="A68" t="s">
        <v>65</v>
      </c>
    </row>
    <row r="69" spans="1:8" x14ac:dyDescent="0.2">
      <c r="A69" s="9" t="s">
        <v>143</v>
      </c>
      <c r="E69" s="5">
        <v>30000</v>
      </c>
      <c r="F69" s="5">
        <v>0</v>
      </c>
      <c r="G69" s="5">
        <v>0</v>
      </c>
      <c r="H69" s="5"/>
    </row>
    <row r="70" spans="1:8" ht="13.5" thickBot="1" x14ac:dyDescent="0.25">
      <c r="A70" s="3" t="s">
        <v>147</v>
      </c>
      <c r="E70" s="13"/>
      <c r="F70" s="13"/>
      <c r="G70" s="13"/>
      <c r="H70" s="13"/>
    </row>
    <row r="71" spans="1:8" ht="13.5" thickBot="1" x14ac:dyDescent="0.25">
      <c r="A71" t="s">
        <v>71</v>
      </c>
      <c r="E71" s="29">
        <f>SUM(E67-E69)</f>
        <v>129936</v>
      </c>
      <c r="F71" s="29">
        <f>SUM(F67-F69)</f>
        <v>169936</v>
      </c>
      <c r="G71" s="29">
        <f>SUM(G67-G69)</f>
        <v>169936</v>
      </c>
      <c r="H71" s="23">
        <f>SUM(H67-H69)</f>
        <v>20000</v>
      </c>
    </row>
    <row r="72" spans="1:8" ht="13.5" thickTop="1" x14ac:dyDescent="0.2">
      <c r="A72" s="9" t="s">
        <v>148</v>
      </c>
      <c r="E72" s="39"/>
      <c r="F72" s="39"/>
      <c r="G72" s="39"/>
      <c r="H72" s="12"/>
    </row>
    <row r="73" spans="1:8" x14ac:dyDescent="0.2">
      <c r="A73" s="9" t="s">
        <v>77</v>
      </c>
      <c r="E73" s="50">
        <v>30000</v>
      </c>
      <c r="F73" s="44">
        <v>10000</v>
      </c>
      <c r="G73" s="44">
        <v>10000</v>
      </c>
      <c r="H73" s="50"/>
    </row>
    <row r="74" spans="1:8" ht="13.5" thickBot="1" x14ac:dyDescent="0.25">
      <c r="A74" s="3" t="s">
        <v>149</v>
      </c>
      <c r="E74" s="49">
        <v>10000</v>
      </c>
      <c r="F74" s="49">
        <v>10000</v>
      </c>
      <c r="G74" s="49">
        <v>10000</v>
      </c>
      <c r="H74" s="41">
        <v>10000</v>
      </c>
    </row>
    <row r="75" spans="1:8" x14ac:dyDescent="0.2">
      <c r="A75" s="3" t="s">
        <v>133</v>
      </c>
      <c r="B75" s="3" t="s">
        <v>150</v>
      </c>
      <c r="E75" s="50">
        <f>SUM(E73:E74)</f>
        <v>40000</v>
      </c>
      <c r="F75" s="36">
        <f>SUM(F73:F74)</f>
        <v>20000</v>
      </c>
      <c r="G75" s="36">
        <f>SUM(G73:G74)</f>
        <v>20000</v>
      </c>
      <c r="H75" s="11">
        <f>SUM(H73:H74)</f>
        <v>10000</v>
      </c>
    </row>
    <row r="76" spans="1:8" x14ac:dyDescent="0.2">
      <c r="A76" s="3" t="s">
        <v>151</v>
      </c>
      <c r="E76" s="40"/>
      <c r="F76" s="40"/>
      <c r="G76" s="40"/>
      <c r="H76" s="11"/>
    </row>
    <row r="77" spans="1:8" x14ac:dyDescent="0.2">
      <c r="A77" s="9" t="s">
        <v>143</v>
      </c>
      <c r="E77" s="5">
        <v>30000</v>
      </c>
      <c r="F77" s="5">
        <v>0</v>
      </c>
      <c r="G77" s="5">
        <v>0</v>
      </c>
    </row>
    <row r="78" spans="1:8" x14ac:dyDescent="0.2">
      <c r="A78" s="3" t="s">
        <v>152</v>
      </c>
    </row>
    <row r="79" spans="1:8" ht="13.5" thickBot="1" x14ac:dyDescent="0.25">
      <c r="A79" s="3" t="s">
        <v>51</v>
      </c>
      <c r="E79" s="24">
        <f>SUM(E75-E77)</f>
        <v>10000</v>
      </c>
      <c r="F79" s="45">
        <f>SUM(F75-F77)</f>
        <v>20000</v>
      </c>
      <c r="G79" s="45">
        <f>SUM(G75-G77)</f>
        <v>20000</v>
      </c>
      <c r="H79" s="42">
        <f>SUM(H75:H77)</f>
        <v>10000</v>
      </c>
    </row>
    <row r="80" spans="1:8" ht="13.5" thickTop="1" x14ac:dyDescent="0.2">
      <c r="A80" s="9" t="s">
        <v>153</v>
      </c>
    </row>
    <row r="81" spans="1:8" x14ac:dyDescent="0.2">
      <c r="A81" s="3" t="s">
        <v>98</v>
      </c>
    </row>
    <row r="82" spans="1:8" x14ac:dyDescent="0.2">
      <c r="A82" s="9" t="s">
        <v>154</v>
      </c>
      <c r="E82" s="5">
        <v>116472</v>
      </c>
      <c r="F82" s="5">
        <v>162876</v>
      </c>
      <c r="G82" s="5">
        <v>162876</v>
      </c>
      <c r="H82" s="5"/>
    </row>
    <row r="83" spans="1:8" ht="13.5" thickBot="1" x14ac:dyDescent="0.25">
      <c r="A83" t="s">
        <v>155</v>
      </c>
      <c r="E83" s="10">
        <v>46404</v>
      </c>
      <c r="F83" s="10">
        <v>40000</v>
      </c>
      <c r="G83" s="10">
        <v>40000</v>
      </c>
      <c r="H83" s="54">
        <v>0</v>
      </c>
    </row>
    <row r="84" spans="1:8" x14ac:dyDescent="0.2">
      <c r="A84" t="s">
        <v>133</v>
      </c>
      <c r="E84" s="5">
        <f>SUM(E82:E83)</f>
        <v>162876</v>
      </c>
      <c r="F84" s="5">
        <f>SUM(F82:F83)</f>
        <v>202876</v>
      </c>
      <c r="G84" s="5">
        <f>SUM(G82:G83)</f>
        <v>202876</v>
      </c>
      <c r="H84" s="5">
        <f>SUM(H82:H83)</f>
        <v>0</v>
      </c>
    </row>
    <row r="85" spans="1:8" x14ac:dyDescent="0.2">
      <c r="A85" t="s">
        <v>65</v>
      </c>
    </row>
    <row r="86" spans="1:8" x14ac:dyDescent="0.2">
      <c r="A86" s="9" t="s">
        <v>143</v>
      </c>
      <c r="E86" s="5">
        <v>0</v>
      </c>
      <c r="F86" s="5">
        <v>0</v>
      </c>
      <c r="G86" s="5">
        <v>0</v>
      </c>
    </row>
    <row r="87" spans="1:8" ht="13.5" thickBot="1" x14ac:dyDescent="0.25">
      <c r="A87" t="s">
        <v>156</v>
      </c>
      <c r="E87" s="13"/>
      <c r="F87" s="13"/>
      <c r="G87" s="13"/>
      <c r="H87" s="13"/>
    </row>
    <row r="88" spans="1:8" ht="13.5" thickBot="1" x14ac:dyDescent="0.25">
      <c r="A88" t="s">
        <v>51</v>
      </c>
      <c r="E88" s="23">
        <f>(E84-E86)</f>
        <v>162876</v>
      </c>
      <c r="F88" s="23">
        <f>(F84-F86)</f>
        <v>202876</v>
      </c>
      <c r="G88" s="23">
        <f>(G84-G86)</f>
        <v>202876</v>
      </c>
      <c r="H88" s="23">
        <f>(H84-H86)</f>
        <v>0</v>
      </c>
    </row>
    <row r="89" spans="1:8" ht="13.5" thickTop="1" x14ac:dyDescent="0.2">
      <c r="A89" s="9" t="s">
        <v>157</v>
      </c>
      <c r="E89" s="12"/>
      <c r="F89" s="12"/>
      <c r="G89" s="12"/>
      <c r="H89" s="12"/>
    </row>
    <row r="90" spans="1:8" x14ac:dyDescent="0.2">
      <c r="A90" s="9" t="s">
        <v>77</v>
      </c>
      <c r="E90" s="5">
        <v>0</v>
      </c>
      <c r="F90" s="5">
        <v>0</v>
      </c>
      <c r="G90" s="5"/>
    </row>
    <row r="91" spans="1:8" ht="13.5" thickBot="1" x14ac:dyDescent="0.25">
      <c r="A91" t="s">
        <v>158</v>
      </c>
      <c r="E91" s="13">
        <v>0</v>
      </c>
      <c r="F91" s="13">
        <v>0</v>
      </c>
      <c r="G91" s="13">
        <v>10000</v>
      </c>
      <c r="H91" s="10">
        <v>10000</v>
      </c>
    </row>
    <row r="92" spans="1:8" x14ac:dyDescent="0.2">
      <c r="A92" t="s">
        <v>159</v>
      </c>
      <c r="E92" s="5">
        <f>SUM(E90:E91)</f>
        <v>0</v>
      </c>
      <c r="F92" s="5">
        <f>SUM(F90:F91)</f>
        <v>0</v>
      </c>
      <c r="G92" s="5">
        <f>SUM(G90:G91)</f>
        <v>10000</v>
      </c>
      <c r="H92" s="5">
        <f>SUM(H90:H91)</f>
        <v>10000</v>
      </c>
    </row>
    <row r="93" spans="1:8" x14ac:dyDescent="0.2">
      <c r="A93" s="9" t="s">
        <v>160</v>
      </c>
    </row>
    <row r="94" spans="1:8" x14ac:dyDescent="0.2">
      <c r="A94" t="s">
        <v>161</v>
      </c>
      <c r="E94">
        <v>0</v>
      </c>
      <c r="F94">
        <v>0</v>
      </c>
      <c r="G94">
        <v>0</v>
      </c>
    </row>
    <row r="95" spans="1:8" ht="13.5" thickBot="1" x14ac:dyDescent="0.25">
      <c r="E95" s="13"/>
      <c r="F95" s="13"/>
      <c r="G95" s="13"/>
      <c r="H95" s="13"/>
    </row>
    <row r="96" spans="1:8" ht="13.5" thickBot="1" x14ac:dyDescent="0.25">
      <c r="A96" s="9" t="s">
        <v>162</v>
      </c>
      <c r="E96" s="23">
        <f>SUM(E92-E94)</f>
        <v>0</v>
      </c>
      <c r="F96" s="57">
        <f>SUM(F92-F94)</f>
        <v>0</v>
      </c>
      <c r="G96" s="23">
        <f>SUM(G92-G94)</f>
        <v>10000</v>
      </c>
      <c r="H96" s="23">
        <f>SUM(H92-H94)</f>
        <v>10000</v>
      </c>
    </row>
    <row r="97" spans="5:6" ht="13.5" thickTop="1" x14ac:dyDescent="0.2"/>
    <row r="101" spans="5:6" x14ac:dyDescent="0.2">
      <c r="E101" t="s">
        <v>78</v>
      </c>
      <c r="F101" s="59" t="s">
        <v>78</v>
      </c>
    </row>
  </sheetData>
  <phoneticPr fontId="0" type="noConversion"/>
  <pageMargins left="0.75" right="0.5" top="1" bottom="1" header="0.5" footer="0.5"/>
  <pageSetup orientation="portrait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DA REPORT</vt:lpstr>
      <vt:lpstr>EXPENSES</vt:lpstr>
      <vt:lpstr>REVENUES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  <vt:lpstr>Sheet13</vt:lpstr>
      <vt:lpstr>Sheet14</vt:lpstr>
      <vt:lpstr>Sheet15</vt:lpstr>
      <vt:lpstr>Sheet16</vt:lpstr>
      <vt:lpstr>EXPENSES!Print_Area</vt:lpstr>
      <vt:lpstr>REVENUES!Print_Titles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Lucille Herrick</dc:creator>
  <cp:keywords/>
  <dc:description/>
  <cp:lastModifiedBy>Julie Quinn</cp:lastModifiedBy>
  <cp:revision/>
  <cp:lastPrinted>2025-04-24T13:55:20Z</cp:lastPrinted>
  <dcterms:created xsi:type="dcterms:W3CDTF">1998-08-28T19:53:45Z</dcterms:created>
  <dcterms:modified xsi:type="dcterms:W3CDTF">2025-04-24T13:57:27Z</dcterms:modified>
  <cp:category/>
  <cp:contentStatus/>
</cp:coreProperties>
</file>